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BL1-PRIHODI" sheetId="1" r:id="rId1"/>
    <sheet name="POSEBNI DIO - RASHODI" sheetId="2" r:id="rId2"/>
    <sheet name="REKAPITULACIJ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  <c r="E11" i="3"/>
  <c r="D11" i="3"/>
  <c r="C11" i="3"/>
  <c r="E10" i="3"/>
  <c r="D10" i="3"/>
  <c r="D12" i="3" s="1"/>
  <c r="C10" i="3"/>
  <c r="E7" i="3"/>
  <c r="D7" i="3"/>
  <c r="C7" i="3"/>
  <c r="E6" i="3"/>
  <c r="D6" i="3"/>
  <c r="C6" i="3"/>
  <c r="E3" i="3"/>
  <c r="D3" i="3"/>
  <c r="C3" i="3"/>
  <c r="E2" i="3"/>
  <c r="D2" i="3"/>
  <c r="C2" i="3"/>
  <c r="N771" i="2"/>
  <c r="M771" i="2"/>
  <c r="L771" i="2"/>
  <c r="N770" i="2"/>
  <c r="M770" i="2"/>
  <c r="L770" i="2"/>
  <c r="N769" i="2"/>
  <c r="M769" i="2"/>
  <c r="L769" i="2"/>
  <c r="N768" i="2"/>
  <c r="M768" i="2"/>
  <c r="L768" i="2"/>
  <c r="N767" i="2"/>
  <c r="M767" i="2"/>
  <c r="L767" i="2"/>
  <c r="N766" i="2"/>
  <c r="M766" i="2"/>
  <c r="L766" i="2"/>
  <c r="N765" i="2"/>
  <c r="M765" i="2"/>
  <c r="L765" i="2"/>
  <c r="N764" i="2"/>
  <c r="M764" i="2"/>
  <c r="L764" i="2"/>
  <c r="N763" i="2"/>
  <c r="M763" i="2"/>
  <c r="L763" i="2"/>
  <c r="N762" i="2"/>
  <c r="M762" i="2"/>
  <c r="L762" i="2"/>
  <c r="N761" i="2"/>
  <c r="M761" i="2"/>
  <c r="L761" i="2"/>
  <c r="O758" i="2"/>
  <c r="N758" i="2"/>
  <c r="M758" i="2"/>
  <c r="L758" i="2"/>
  <c r="O757" i="2"/>
  <c r="N757" i="2"/>
  <c r="M757" i="2"/>
  <c r="L757" i="2"/>
  <c r="O756" i="2"/>
  <c r="N756" i="2"/>
  <c r="M756" i="2"/>
  <c r="L756" i="2"/>
  <c r="O755" i="2"/>
  <c r="N755" i="2"/>
  <c r="L755" i="2"/>
  <c r="O754" i="2"/>
  <c r="N754" i="2"/>
  <c r="M754" i="2"/>
  <c r="L754" i="2"/>
  <c r="O753" i="2"/>
  <c r="N753" i="2"/>
  <c r="L753" i="2"/>
  <c r="O752" i="2"/>
  <c r="N752" i="2"/>
  <c r="L752" i="2"/>
  <c r="O751" i="2"/>
  <c r="N751" i="2"/>
  <c r="M751" i="2"/>
  <c r="L751" i="2"/>
  <c r="O750" i="2"/>
  <c r="N750" i="2"/>
  <c r="M750" i="2"/>
  <c r="L750" i="2"/>
  <c r="O749" i="2"/>
  <c r="M749" i="2"/>
  <c r="L749" i="2"/>
  <c r="O748" i="2"/>
  <c r="N748" i="2"/>
  <c r="M748" i="2"/>
  <c r="L748" i="2"/>
  <c r="N742" i="2"/>
  <c r="M742" i="2"/>
  <c r="L742" i="2"/>
  <c r="N741" i="2"/>
  <c r="M741" i="2"/>
  <c r="L741" i="2"/>
  <c r="N740" i="2"/>
  <c r="M740" i="2"/>
  <c r="L740" i="2"/>
  <c r="D735" i="2"/>
  <c r="C735" i="2"/>
  <c r="B735" i="2"/>
  <c r="A735" i="2"/>
  <c r="N734" i="2"/>
  <c r="M734" i="2"/>
  <c r="L734" i="2"/>
  <c r="D734" i="2"/>
  <c r="C734" i="2"/>
  <c r="B734" i="2"/>
  <c r="A734" i="2"/>
  <c r="D733" i="2"/>
  <c r="C733" i="2"/>
  <c r="B733" i="2"/>
  <c r="A733" i="2"/>
  <c r="N732" i="2"/>
  <c r="M732" i="2"/>
  <c r="L732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N725" i="2"/>
  <c r="M725" i="2"/>
  <c r="L725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N721" i="2"/>
  <c r="M721" i="2"/>
  <c r="L721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N718" i="2"/>
  <c r="M718" i="2"/>
  <c r="L718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N715" i="2"/>
  <c r="M715" i="2"/>
  <c r="L715" i="2"/>
  <c r="D715" i="2"/>
  <c r="C715" i="2"/>
  <c r="B715" i="2"/>
  <c r="A715" i="2"/>
  <c r="D714" i="2"/>
  <c r="C714" i="2"/>
  <c r="B714" i="2"/>
  <c r="A714" i="2"/>
  <c r="N713" i="2"/>
  <c r="M713" i="2"/>
  <c r="L713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N707" i="2"/>
  <c r="M707" i="2"/>
  <c r="L707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N704" i="2"/>
  <c r="M704" i="2"/>
  <c r="L704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N701" i="2"/>
  <c r="M701" i="2"/>
  <c r="L701" i="2"/>
  <c r="D701" i="2"/>
  <c r="C701" i="2"/>
  <c r="B701" i="2"/>
  <c r="A701" i="2"/>
  <c r="D700" i="2"/>
  <c r="C700" i="2"/>
  <c r="B700" i="2"/>
  <c r="A700" i="2"/>
  <c r="N699" i="2"/>
  <c r="M699" i="2"/>
  <c r="L699" i="2"/>
  <c r="D699" i="2"/>
  <c r="C699" i="2"/>
  <c r="B699" i="2"/>
  <c r="A699" i="2"/>
  <c r="D698" i="2"/>
  <c r="C698" i="2"/>
  <c r="B698" i="2"/>
  <c r="A698" i="2"/>
  <c r="N697" i="2"/>
  <c r="M697" i="2"/>
  <c r="L697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M692" i="2"/>
  <c r="M752" i="2" s="1"/>
  <c r="D692" i="2"/>
  <c r="C692" i="2"/>
  <c r="B692" i="2"/>
  <c r="A692" i="2"/>
  <c r="N691" i="2"/>
  <c r="N690" i="2" s="1"/>
  <c r="N689" i="2" s="1"/>
  <c r="N688" i="2" s="1"/>
  <c r="L691" i="2"/>
  <c r="L690" i="2" s="1"/>
  <c r="L689" i="2" s="1"/>
  <c r="L688" i="2" s="1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N685" i="2"/>
  <c r="N684" i="2" s="1"/>
  <c r="M685" i="2"/>
  <c r="M684" i="2" s="1"/>
  <c r="L685" i="2"/>
  <c r="L684" i="2" s="1"/>
  <c r="D685" i="2"/>
  <c r="C685" i="2"/>
  <c r="B685" i="2"/>
  <c r="A685" i="2"/>
  <c r="D684" i="2"/>
  <c r="C684" i="2"/>
  <c r="B684" i="2"/>
  <c r="A684" i="2"/>
  <c r="D683" i="2"/>
  <c r="C683" i="2"/>
  <c r="B683" i="2"/>
  <c r="A683" i="2"/>
  <c r="N682" i="2"/>
  <c r="M682" i="2"/>
  <c r="L682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N679" i="2"/>
  <c r="M679" i="2"/>
  <c r="L679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N676" i="2"/>
  <c r="M676" i="2"/>
  <c r="L676" i="2"/>
  <c r="D676" i="2"/>
  <c r="C676" i="2"/>
  <c r="B676" i="2"/>
  <c r="A676" i="2"/>
  <c r="D675" i="2"/>
  <c r="C675" i="2"/>
  <c r="B675" i="2"/>
  <c r="A675" i="2"/>
  <c r="N674" i="2"/>
  <c r="M674" i="2"/>
  <c r="L674" i="2"/>
  <c r="D674" i="2"/>
  <c r="C674" i="2"/>
  <c r="B674" i="2"/>
  <c r="A674" i="2"/>
  <c r="D673" i="2"/>
  <c r="C673" i="2"/>
  <c r="B673" i="2"/>
  <c r="A673" i="2"/>
  <c r="N672" i="2"/>
  <c r="M672" i="2"/>
  <c r="L672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N666" i="2"/>
  <c r="N665" i="2" s="1"/>
  <c r="M666" i="2"/>
  <c r="M665" i="2" s="1"/>
  <c r="L666" i="2"/>
  <c r="L665" i="2" s="1"/>
  <c r="D666" i="2"/>
  <c r="C666" i="2"/>
  <c r="B666" i="2"/>
  <c r="A666" i="2"/>
  <c r="D665" i="2"/>
  <c r="C665" i="2"/>
  <c r="B665" i="2"/>
  <c r="A665" i="2"/>
  <c r="D664" i="2"/>
  <c r="C664" i="2"/>
  <c r="B664" i="2"/>
  <c r="A664" i="2"/>
  <c r="N663" i="2"/>
  <c r="M663" i="2"/>
  <c r="L663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N660" i="2"/>
  <c r="M660" i="2"/>
  <c r="L660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N657" i="2"/>
  <c r="M657" i="2"/>
  <c r="L657" i="2"/>
  <c r="D657" i="2"/>
  <c r="C657" i="2"/>
  <c r="B657" i="2"/>
  <c r="A657" i="2"/>
  <c r="D656" i="2"/>
  <c r="C656" i="2"/>
  <c r="B656" i="2"/>
  <c r="A656" i="2"/>
  <c r="N655" i="2"/>
  <c r="M655" i="2"/>
  <c r="L655" i="2"/>
  <c r="D655" i="2"/>
  <c r="C655" i="2"/>
  <c r="B655" i="2"/>
  <c r="A655" i="2"/>
  <c r="D654" i="2"/>
  <c r="C654" i="2"/>
  <c r="B654" i="2"/>
  <c r="A654" i="2"/>
  <c r="N653" i="2"/>
  <c r="M653" i="2"/>
  <c r="L653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N646" i="2"/>
  <c r="M646" i="2"/>
  <c r="L646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N641" i="2"/>
  <c r="M641" i="2"/>
  <c r="L641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N637" i="2"/>
  <c r="M637" i="2"/>
  <c r="L637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N634" i="2"/>
  <c r="M634" i="2"/>
  <c r="L634" i="2"/>
  <c r="D634" i="2"/>
  <c r="C634" i="2"/>
  <c r="B634" i="2"/>
  <c r="A634" i="2"/>
  <c r="D633" i="2"/>
  <c r="C633" i="2"/>
  <c r="B633" i="2"/>
  <c r="A633" i="2"/>
  <c r="N632" i="2"/>
  <c r="M632" i="2"/>
  <c r="L632" i="2"/>
  <c r="D632" i="2"/>
  <c r="C632" i="2"/>
  <c r="B632" i="2"/>
  <c r="A632" i="2"/>
  <c r="D631" i="2"/>
  <c r="C631" i="2"/>
  <c r="B631" i="2"/>
  <c r="A631" i="2"/>
  <c r="N630" i="2"/>
  <c r="M630" i="2"/>
  <c r="L630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N627" i="2"/>
  <c r="M627" i="2"/>
  <c r="L627" i="2"/>
  <c r="N626" i="2"/>
  <c r="M626" i="2"/>
  <c r="L626" i="2"/>
  <c r="N625" i="2"/>
  <c r="M625" i="2"/>
  <c r="L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N621" i="2"/>
  <c r="N620" i="2" s="1"/>
  <c r="N619" i="2" s="1"/>
  <c r="N618" i="2" s="1"/>
  <c r="M621" i="2"/>
  <c r="M620" i="2" s="1"/>
  <c r="M619" i="2" s="1"/>
  <c r="M618" i="2" s="1"/>
  <c r="L621" i="2"/>
  <c r="L620" i="2" s="1"/>
  <c r="L619" i="2" s="1"/>
  <c r="L618" i="2" s="1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N615" i="2"/>
  <c r="N614" i="2" s="1"/>
  <c r="N613" i="2" s="1"/>
  <c r="N612" i="2" s="1"/>
  <c r="M615" i="2"/>
  <c r="M614" i="2" s="1"/>
  <c r="M613" i="2" s="1"/>
  <c r="M612" i="2" s="1"/>
  <c r="L615" i="2"/>
  <c r="L614" i="2" s="1"/>
  <c r="L613" i="2" s="1"/>
  <c r="L612" i="2" s="1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N607" i="2"/>
  <c r="M607" i="2"/>
  <c r="L607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N603" i="2"/>
  <c r="M603" i="2"/>
  <c r="L603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N599" i="2"/>
  <c r="M599" i="2"/>
  <c r="L599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N596" i="2"/>
  <c r="M596" i="2"/>
  <c r="L596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N590" i="2"/>
  <c r="M590" i="2"/>
  <c r="L590" i="2"/>
  <c r="N586" i="2"/>
  <c r="M586" i="2"/>
  <c r="L586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N579" i="2"/>
  <c r="M579" i="2"/>
  <c r="L579" i="2"/>
  <c r="D579" i="2"/>
  <c r="C579" i="2"/>
  <c r="B579" i="2"/>
  <c r="A579" i="2"/>
  <c r="D578" i="2"/>
  <c r="C578" i="2"/>
  <c r="B578" i="2"/>
  <c r="A578" i="2"/>
  <c r="N577" i="2"/>
  <c r="M577" i="2"/>
  <c r="L577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N573" i="2"/>
  <c r="M573" i="2"/>
  <c r="L573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N570" i="2"/>
  <c r="M570" i="2"/>
  <c r="L570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N567" i="2"/>
  <c r="M567" i="2"/>
  <c r="L567" i="2"/>
  <c r="D567" i="2"/>
  <c r="C567" i="2"/>
  <c r="B567" i="2"/>
  <c r="A567" i="2"/>
  <c r="D566" i="2"/>
  <c r="C566" i="2"/>
  <c r="B566" i="2"/>
  <c r="A566" i="2"/>
  <c r="N565" i="2"/>
  <c r="M565" i="2"/>
  <c r="L565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B559" i="2"/>
  <c r="A559" i="2"/>
  <c r="N558" i="2"/>
  <c r="N557" i="2" s="1"/>
  <c r="N556" i="2" s="1"/>
  <c r="M558" i="2"/>
  <c r="M557" i="2" s="1"/>
  <c r="M556" i="2" s="1"/>
  <c r="L558" i="2"/>
  <c r="L557" i="2" s="1"/>
  <c r="L556" i="2" s="1"/>
  <c r="D558" i="2"/>
  <c r="C558" i="2"/>
  <c r="B558" i="2"/>
  <c r="A558" i="2"/>
  <c r="D557" i="2"/>
  <c r="C557" i="2"/>
  <c r="B557" i="2"/>
  <c r="A557" i="2"/>
  <c r="D556" i="2"/>
  <c r="C556" i="2"/>
  <c r="B556" i="2"/>
  <c r="A556" i="2"/>
  <c r="B555" i="2"/>
  <c r="A555" i="2"/>
  <c r="N554" i="2"/>
  <c r="N553" i="2" s="1"/>
  <c r="M554" i="2"/>
  <c r="M553" i="2" s="1"/>
  <c r="L554" i="2"/>
  <c r="L553" i="2" s="1"/>
  <c r="D554" i="2"/>
  <c r="C554" i="2"/>
  <c r="B554" i="2"/>
  <c r="A554" i="2"/>
  <c r="D553" i="2"/>
  <c r="C553" i="2"/>
  <c r="B553" i="2"/>
  <c r="A553" i="2"/>
  <c r="D552" i="2"/>
  <c r="C552" i="2"/>
  <c r="B552" i="2"/>
  <c r="A552" i="2"/>
  <c r="N551" i="2"/>
  <c r="M551" i="2"/>
  <c r="L551" i="2"/>
  <c r="D551" i="2"/>
  <c r="C551" i="2"/>
  <c r="B551" i="2"/>
  <c r="A551" i="2"/>
  <c r="D550" i="2"/>
  <c r="C550" i="2"/>
  <c r="B550" i="2"/>
  <c r="A550" i="2"/>
  <c r="N549" i="2"/>
  <c r="M549" i="2"/>
  <c r="L549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N543" i="2"/>
  <c r="M543" i="2"/>
  <c r="L543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N539" i="2"/>
  <c r="M539" i="2"/>
  <c r="L539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N505" i="2"/>
  <c r="M505" i="2"/>
  <c r="L505" i="2"/>
  <c r="D505" i="2"/>
  <c r="C505" i="2"/>
  <c r="B505" i="2"/>
  <c r="A505" i="2"/>
  <c r="D504" i="2"/>
  <c r="C504" i="2"/>
  <c r="B504" i="2"/>
  <c r="A504" i="2"/>
  <c r="N503" i="2"/>
  <c r="M503" i="2"/>
  <c r="L503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N499" i="2"/>
  <c r="N498" i="2" s="1"/>
  <c r="M499" i="2"/>
  <c r="M498" i="2" s="1"/>
  <c r="L499" i="2"/>
  <c r="L498" i="2" s="1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N495" i="2"/>
  <c r="N494" i="2" s="1"/>
  <c r="M495" i="2"/>
  <c r="M494" i="2" s="1"/>
  <c r="L495" i="2"/>
  <c r="L494" i="2" s="1"/>
  <c r="D495" i="2"/>
  <c r="C495" i="2"/>
  <c r="B495" i="2"/>
  <c r="A495" i="2"/>
  <c r="D494" i="2"/>
  <c r="C494" i="2"/>
  <c r="B494" i="2"/>
  <c r="A494" i="2"/>
  <c r="D493" i="2"/>
  <c r="C493" i="2"/>
  <c r="B493" i="2"/>
  <c r="A493" i="2"/>
  <c r="N492" i="2"/>
  <c r="N491" i="2" s="1"/>
  <c r="M492" i="2"/>
  <c r="M491" i="2" s="1"/>
  <c r="L492" i="2"/>
  <c r="L491" i="2" s="1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N488" i="2"/>
  <c r="M488" i="2"/>
  <c r="L488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N485" i="2"/>
  <c r="M485" i="2"/>
  <c r="L485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N474" i="2"/>
  <c r="M474" i="2"/>
  <c r="L474" i="2"/>
  <c r="D474" i="2"/>
  <c r="C474" i="2"/>
  <c r="B474" i="2"/>
  <c r="A474" i="2"/>
  <c r="D473" i="2"/>
  <c r="C473" i="2"/>
  <c r="B473" i="2"/>
  <c r="A473" i="2"/>
  <c r="N472" i="2"/>
  <c r="M472" i="2"/>
  <c r="L472" i="2"/>
  <c r="L471" i="2" s="1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M466" i="2"/>
  <c r="M450" i="2" s="1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N450" i="2"/>
  <c r="L450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N445" i="2"/>
  <c r="M445" i="2"/>
  <c r="L445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N418" i="2"/>
  <c r="M418" i="2"/>
  <c r="L418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N397" i="2"/>
  <c r="M397" i="2"/>
  <c r="L397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N382" i="2"/>
  <c r="M382" i="2"/>
  <c r="L382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M379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N376" i="2"/>
  <c r="L376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N372" i="2"/>
  <c r="M372" i="2"/>
  <c r="L372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M364" i="2"/>
  <c r="M361" i="2" s="1"/>
  <c r="D364" i="2"/>
  <c r="C364" i="2"/>
  <c r="B364" i="2"/>
  <c r="A364" i="2"/>
  <c r="D363" i="2"/>
  <c r="C363" i="2"/>
  <c r="B363" i="2"/>
  <c r="A363" i="2"/>
  <c r="D362" i="2"/>
  <c r="C362" i="2"/>
  <c r="B362" i="2"/>
  <c r="A362" i="2"/>
  <c r="N361" i="2"/>
  <c r="N360" i="2" s="1"/>
  <c r="L361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N358" i="2"/>
  <c r="M358" i="2"/>
  <c r="L358" i="2"/>
  <c r="N357" i="2"/>
  <c r="M357" i="2"/>
  <c r="L357" i="2"/>
  <c r="N356" i="2"/>
  <c r="M356" i="2"/>
  <c r="L356" i="2"/>
  <c r="N355" i="2"/>
  <c r="L355" i="2"/>
  <c r="N354" i="2"/>
  <c r="M354" i="2"/>
  <c r="L354" i="2"/>
  <c r="N353" i="2"/>
  <c r="M353" i="2"/>
  <c r="L353" i="2"/>
  <c r="N352" i="2"/>
  <c r="L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N343" i="2"/>
  <c r="M343" i="2"/>
  <c r="L343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N319" i="2"/>
  <c r="M319" i="2"/>
  <c r="L319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N316" i="2"/>
  <c r="N315" i="2" s="1"/>
  <c r="M316" i="2"/>
  <c r="M315" i="2" s="1"/>
  <c r="L316" i="2"/>
  <c r="L315" i="2" s="1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N312" i="2"/>
  <c r="N311" i="2" s="1"/>
  <c r="M312" i="2"/>
  <c r="M311" i="2" s="1"/>
  <c r="L312" i="2"/>
  <c r="L311" i="2" s="1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N306" i="2"/>
  <c r="N305" i="2" s="1"/>
  <c r="M306" i="2"/>
  <c r="M305" i="2" s="1"/>
  <c r="L306" i="2"/>
  <c r="L305" i="2" s="1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N297" i="2"/>
  <c r="N296" i="2" s="1"/>
  <c r="M297" i="2"/>
  <c r="M296" i="2" s="1"/>
  <c r="L297" i="2"/>
  <c r="L296" i="2" s="1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N277" i="2"/>
  <c r="M277" i="2"/>
  <c r="L277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N272" i="2"/>
  <c r="M272" i="2"/>
  <c r="L272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N243" i="2"/>
  <c r="M243" i="2"/>
  <c r="L243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N220" i="2"/>
  <c r="M220" i="2"/>
  <c r="L220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N205" i="2"/>
  <c r="M205" i="2"/>
  <c r="L205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N199" i="2"/>
  <c r="M199" i="2"/>
  <c r="L199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N196" i="2"/>
  <c r="M196" i="2"/>
  <c r="L196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N190" i="2"/>
  <c r="M190" i="2"/>
  <c r="L190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N187" i="2"/>
  <c r="M187" i="2"/>
  <c r="L187" i="2"/>
  <c r="N186" i="2"/>
  <c r="M186" i="2"/>
  <c r="L186" i="2"/>
  <c r="N185" i="2"/>
  <c r="M185" i="2"/>
  <c r="L185" i="2"/>
  <c r="N184" i="2"/>
  <c r="M184" i="2"/>
  <c r="L184" i="2"/>
  <c r="N183" i="2"/>
  <c r="M183" i="2"/>
  <c r="L183" i="2"/>
  <c r="N182" i="2"/>
  <c r="M182" i="2"/>
  <c r="L182" i="2"/>
  <c r="N181" i="2"/>
  <c r="M181" i="2"/>
  <c r="L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N175" i="2"/>
  <c r="M175" i="2"/>
  <c r="L175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N171" i="2"/>
  <c r="M171" i="2"/>
  <c r="L171" i="2"/>
  <c r="L170" i="2" s="1"/>
  <c r="L169" i="2" s="1"/>
  <c r="L168" i="2" s="1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N165" i="2"/>
  <c r="M165" i="2"/>
  <c r="L165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N160" i="2"/>
  <c r="N749" i="2" s="1"/>
  <c r="D160" i="2"/>
  <c r="C160" i="2"/>
  <c r="B160" i="2"/>
  <c r="A160" i="2"/>
  <c r="M159" i="2"/>
  <c r="L159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N155" i="2"/>
  <c r="M155" i="2"/>
  <c r="L155" i="2"/>
  <c r="D155" i="2"/>
  <c r="C155" i="2"/>
  <c r="B155" i="2"/>
  <c r="A155" i="2"/>
  <c r="D154" i="2"/>
  <c r="C154" i="2"/>
  <c r="B154" i="2"/>
  <c r="A154" i="2"/>
  <c r="N153" i="2"/>
  <c r="M153" i="2"/>
  <c r="L153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N145" i="2"/>
  <c r="N144" i="2" s="1"/>
  <c r="M145" i="2"/>
  <c r="M144" i="2" s="1"/>
  <c r="L145" i="2"/>
  <c r="L144" i="2" s="1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N138" i="2"/>
  <c r="M138" i="2"/>
  <c r="L138" i="2"/>
  <c r="D138" i="2"/>
  <c r="C138" i="2"/>
  <c r="B138" i="2"/>
  <c r="A138" i="2"/>
  <c r="D137" i="2"/>
  <c r="C137" i="2"/>
  <c r="B137" i="2"/>
  <c r="A137" i="2"/>
  <c r="N136" i="2"/>
  <c r="M136" i="2"/>
  <c r="L136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N126" i="2"/>
  <c r="M126" i="2"/>
  <c r="L126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N120" i="2"/>
  <c r="M120" i="2"/>
  <c r="L120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N116" i="2"/>
  <c r="M116" i="2"/>
  <c r="L116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N109" i="2"/>
  <c r="N108" i="2" s="1"/>
  <c r="N107" i="2" s="1"/>
  <c r="N106" i="2" s="1"/>
  <c r="M109" i="2"/>
  <c r="M108" i="2" s="1"/>
  <c r="M107" i="2" s="1"/>
  <c r="M106" i="2" s="1"/>
  <c r="L109" i="2"/>
  <c r="L108" i="2" s="1"/>
  <c r="L107" i="2" s="1"/>
  <c r="L106" i="2" s="1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N99" i="2"/>
  <c r="M99" i="2"/>
  <c r="L99" i="2"/>
  <c r="N97" i="2"/>
  <c r="M97" i="2"/>
  <c r="L97" i="2"/>
  <c r="D93" i="2"/>
  <c r="C93" i="2"/>
  <c r="B93" i="2"/>
  <c r="A93" i="2"/>
  <c r="D92" i="2"/>
  <c r="C92" i="2"/>
  <c r="B92" i="2"/>
  <c r="A92" i="2"/>
  <c r="D91" i="2"/>
  <c r="C91" i="2"/>
  <c r="B91" i="2"/>
  <c r="A91" i="2"/>
  <c r="N90" i="2"/>
  <c r="M90" i="2"/>
  <c r="L90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N82" i="2"/>
  <c r="M82" i="2"/>
  <c r="L82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N78" i="2"/>
  <c r="M78" i="2"/>
  <c r="L78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N70" i="2"/>
  <c r="N69" i="2" s="1"/>
  <c r="M70" i="2"/>
  <c r="M69" i="2" s="1"/>
  <c r="L70" i="2"/>
  <c r="L69" i="2" s="1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N63" i="2"/>
  <c r="M63" i="2"/>
  <c r="L63" i="2"/>
  <c r="D63" i="2"/>
  <c r="C63" i="2"/>
  <c r="B63" i="2"/>
  <c r="A63" i="2"/>
  <c r="D62" i="2"/>
  <c r="C62" i="2"/>
  <c r="B62" i="2"/>
  <c r="A62" i="2"/>
  <c r="N61" i="2"/>
  <c r="M61" i="2"/>
  <c r="L61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N51" i="2"/>
  <c r="M51" i="2"/>
  <c r="L51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N45" i="2"/>
  <c r="M45" i="2"/>
  <c r="L45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N41" i="2"/>
  <c r="M41" i="2"/>
  <c r="L41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N34" i="2"/>
  <c r="N33" i="2" s="1"/>
  <c r="N32" i="2" s="1"/>
  <c r="N31" i="2" s="1"/>
  <c r="M34" i="2"/>
  <c r="M33" i="2" s="1"/>
  <c r="M32" i="2" s="1"/>
  <c r="M31" i="2" s="1"/>
  <c r="L34" i="2"/>
  <c r="L33" i="2" s="1"/>
  <c r="L32" i="2" s="1"/>
  <c r="L31" i="2" s="1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N28" i="2"/>
  <c r="M28" i="2"/>
  <c r="L28" i="2"/>
  <c r="N22" i="2"/>
  <c r="M22" i="2"/>
  <c r="L22" i="2"/>
  <c r="N20" i="2"/>
  <c r="M20" i="2"/>
  <c r="L20" i="2"/>
  <c r="D16" i="2"/>
  <c r="C16" i="2"/>
  <c r="B16" i="2"/>
  <c r="A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L10" i="2"/>
  <c r="N9" i="2"/>
  <c r="M9" i="2"/>
  <c r="L9" i="2"/>
  <c r="N8" i="2"/>
  <c r="M8" i="2"/>
  <c r="L8" i="2"/>
  <c r="N7" i="2"/>
  <c r="M7" i="2"/>
  <c r="L7" i="2"/>
  <c r="N6" i="2"/>
  <c r="L6" i="2"/>
  <c r="M5" i="2"/>
  <c r="L5" i="2"/>
  <c r="N4" i="2"/>
  <c r="M4" i="2"/>
  <c r="L4" i="2"/>
  <c r="D3" i="2"/>
  <c r="C3" i="2"/>
  <c r="B3" i="2"/>
  <c r="A3" i="2"/>
  <c r="D2" i="2"/>
  <c r="C2" i="2"/>
  <c r="B2" i="2"/>
  <c r="A2" i="2"/>
  <c r="E433" i="1"/>
  <c r="E447" i="1" s="1"/>
  <c r="D433" i="1"/>
  <c r="D447" i="1" s="1"/>
  <c r="C433" i="1"/>
  <c r="C447" i="1" s="1"/>
  <c r="E432" i="1"/>
  <c r="E446" i="1" s="1"/>
  <c r="D432" i="1"/>
  <c r="D446" i="1" s="1"/>
  <c r="C432" i="1"/>
  <c r="C446" i="1" s="1"/>
  <c r="E431" i="1"/>
  <c r="E445" i="1" s="1"/>
  <c r="D431" i="1"/>
  <c r="D445" i="1" s="1"/>
  <c r="C431" i="1"/>
  <c r="C445" i="1" s="1"/>
  <c r="E430" i="1"/>
  <c r="E444" i="1" s="1"/>
  <c r="E429" i="1"/>
  <c r="E443" i="1" s="1"/>
  <c r="D429" i="1"/>
  <c r="D443" i="1" s="1"/>
  <c r="C429" i="1"/>
  <c r="C443" i="1" s="1"/>
  <c r="E428" i="1"/>
  <c r="E442" i="1" s="1"/>
  <c r="C428" i="1"/>
  <c r="C442" i="1" s="1"/>
  <c r="E427" i="1"/>
  <c r="E441" i="1" s="1"/>
  <c r="D427" i="1"/>
  <c r="D441" i="1" s="1"/>
  <c r="C427" i="1"/>
  <c r="C441" i="1" s="1"/>
  <c r="E426" i="1"/>
  <c r="E440" i="1" s="1"/>
  <c r="D426" i="1"/>
  <c r="D440" i="1" s="1"/>
  <c r="C426" i="1"/>
  <c r="C440" i="1" s="1"/>
  <c r="E425" i="1"/>
  <c r="E439" i="1" s="1"/>
  <c r="D425" i="1"/>
  <c r="D439" i="1" s="1"/>
  <c r="C425" i="1"/>
  <c r="C439" i="1" s="1"/>
  <c r="E424" i="1"/>
  <c r="E438" i="1" s="1"/>
  <c r="D424" i="1"/>
  <c r="D438" i="1" s="1"/>
  <c r="C424" i="1"/>
  <c r="C438" i="1" s="1"/>
  <c r="E423" i="1"/>
  <c r="D423" i="1"/>
  <c r="C423" i="1"/>
  <c r="E405" i="1"/>
  <c r="D405" i="1"/>
  <c r="C405" i="1"/>
  <c r="D399" i="1"/>
  <c r="D398" i="1" s="1"/>
  <c r="E398" i="1"/>
  <c r="E397" i="1" s="1"/>
  <c r="E396" i="1" s="1"/>
  <c r="E418" i="1" s="1"/>
  <c r="C398" i="1"/>
  <c r="E389" i="1"/>
  <c r="E388" i="1" s="1"/>
  <c r="D389" i="1"/>
  <c r="D388" i="1" s="1"/>
  <c r="C389" i="1"/>
  <c r="E381" i="1"/>
  <c r="D381" i="1"/>
  <c r="D380" i="1" s="1"/>
  <c r="C381" i="1"/>
  <c r="C380" i="1" s="1"/>
  <c r="E373" i="1"/>
  <c r="E372" i="1" s="1"/>
  <c r="D373" i="1"/>
  <c r="D372" i="1" s="1"/>
  <c r="C373" i="1"/>
  <c r="C372" i="1" s="1"/>
  <c r="E365" i="1"/>
  <c r="E364" i="1" s="1"/>
  <c r="D365" i="1"/>
  <c r="D364" i="1" s="1"/>
  <c r="C365" i="1"/>
  <c r="C364" i="1" s="1"/>
  <c r="E357" i="1"/>
  <c r="E356" i="1" s="1"/>
  <c r="D357" i="1"/>
  <c r="D356" i="1" s="1"/>
  <c r="C357" i="1"/>
  <c r="C356" i="1" s="1"/>
  <c r="E348" i="1"/>
  <c r="E347" i="1" s="1"/>
  <c r="D348" i="1"/>
  <c r="D347" i="1" s="1"/>
  <c r="C348" i="1"/>
  <c r="C347" i="1" s="1"/>
  <c r="E340" i="1"/>
  <c r="D340" i="1"/>
  <c r="C340" i="1"/>
  <c r="E333" i="1"/>
  <c r="D333" i="1"/>
  <c r="C333" i="1"/>
  <c r="E326" i="1"/>
  <c r="D326" i="1"/>
  <c r="C326" i="1"/>
  <c r="E319" i="1"/>
  <c r="D319" i="1"/>
  <c r="C319" i="1"/>
  <c r="E311" i="1"/>
  <c r="D311" i="1"/>
  <c r="C311" i="1"/>
  <c r="E304" i="1"/>
  <c r="D304" i="1"/>
  <c r="C304" i="1"/>
  <c r="E297" i="1"/>
  <c r="D297" i="1"/>
  <c r="C297" i="1"/>
  <c r="E289" i="1"/>
  <c r="E288" i="1" s="1"/>
  <c r="D289" i="1"/>
  <c r="D288" i="1" s="1"/>
  <c r="C289" i="1"/>
  <c r="C288" i="1" s="1"/>
  <c r="E280" i="1"/>
  <c r="E279" i="1" s="1"/>
  <c r="D280" i="1"/>
  <c r="D279" i="1" s="1"/>
  <c r="C280" i="1"/>
  <c r="C279" i="1" s="1"/>
  <c r="E272" i="1"/>
  <c r="D272" i="1"/>
  <c r="C272" i="1"/>
  <c r="E265" i="1"/>
  <c r="D265" i="1"/>
  <c r="C265" i="1"/>
  <c r="E258" i="1"/>
  <c r="D258" i="1"/>
  <c r="C258" i="1"/>
  <c r="E252" i="1"/>
  <c r="D252" i="1"/>
  <c r="C252" i="1"/>
  <c r="E244" i="1"/>
  <c r="D244" i="1"/>
  <c r="C244" i="1"/>
  <c r="E237" i="1"/>
  <c r="D237" i="1"/>
  <c r="C237" i="1"/>
  <c r="E229" i="1"/>
  <c r="D229" i="1"/>
  <c r="C229" i="1"/>
  <c r="E222" i="1"/>
  <c r="D222" i="1"/>
  <c r="C222" i="1"/>
  <c r="E214" i="1"/>
  <c r="E213" i="1" s="1"/>
  <c r="D214" i="1"/>
  <c r="D213" i="1" s="1"/>
  <c r="C214" i="1"/>
  <c r="C213" i="1" s="1"/>
  <c r="E206" i="1"/>
  <c r="E205" i="1" s="1"/>
  <c r="D206" i="1"/>
  <c r="D205" i="1" s="1"/>
  <c r="C206" i="1"/>
  <c r="C205" i="1" s="1"/>
  <c r="E198" i="1"/>
  <c r="E197" i="1" s="1"/>
  <c r="D198" i="1"/>
  <c r="D197" i="1" s="1"/>
  <c r="C198" i="1"/>
  <c r="C197" i="1" s="1"/>
  <c r="E190" i="1"/>
  <c r="D190" i="1"/>
  <c r="C190" i="1"/>
  <c r="E183" i="1"/>
  <c r="D183" i="1"/>
  <c r="C183" i="1"/>
  <c r="E176" i="1"/>
  <c r="D176" i="1"/>
  <c r="C176" i="1"/>
  <c r="E169" i="1"/>
  <c r="D169" i="1"/>
  <c r="C169" i="1"/>
  <c r="E162" i="1"/>
  <c r="D162" i="1"/>
  <c r="C162" i="1"/>
  <c r="E154" i="1"/>
  <c r="D154" i="1"/>
  <c r="C154" i="1"/>
  <c r="E147" i="1"/>
  <c r="D147" i="1"/>
  <c r="C147" i="1"/>
  <c r="E140" i="1"/>
  <c r="D140" i="1"/>
  <c r="C140" i="1"/>
  <c r="E133" i="1"/>
  <c r="D133" i="1"/>
  <c r="C133" i="1"/>
  <c r="E126" i="1"/>
  <c r="D126" i="1"/>
  <c r="C126" i="1"/>
  <c r="E119" i="1"/>
  <c r="D119" i="1"/>
  <c r="C119" i="1"/>
  <c r="E112" i="1"/>
  <c r="D112" i="1"/>
  <c r="C112" i="1"/>
  <c r="E104" i="1"/>
  <c r="D104" i="1"/>
  <c r="C104" i="1"/>
  <c r="E97" i="1"/>
  <c r="D97" i="1"/>
  <c r="C97" i="1"/>
  <c r="E90" i="1"/>
  <c r="D90" i="1"/>
  <c r="C90" i="1"/>
  <c r="E82" i="1"/>
  <c r="D82" i="1"/>
  <c r="C82" i="1"/>
  <c r="E75" i="1"/>
  <c r="D75" i="1"/>
  <c r="C75" i="1"/>
  <c r="D70" i="1"/>
  <c r="D67" i="1" s="1"/>
  <c r="E67" i="1"/>
  <c r="C67" i="1"/>
  <c r="C63" i="1"/>
  <c r="C430" i="1" s="1"/>
  <c r="C444" i="1" s="1"/>
  <c r="E60" i="1"/>
  <c r="E52" i="1"/>
  <c r="D52" i="1"/>
  <c r="C52" i="1"/>
  <c r="E45" i="1"/>
  <c r="D45" i="1"/>
  <c r="C45" i="1"/>
  <c r="E37" i="1"/>
  <c r="D37" i="1"/>
  <c r="C37" i="1"/>
  <c r="E30" i="1"/>
  <c r="D30" i="1"/>
  <c r="C30" i="1"/>
  <c r="E23" i="1"/>
  <c r="D23" i="1"/>
  <c r="C23" i="1"/>
  <c r="E15" i="1"/>
  <c r="D15" i="1"/>
  <c r="C15" i="1"/>
  <c r="E8" i="1"/>
  <c r="D8" i="1"/>
  <c r="C8" i="1"/>
  <c r="E8" i="3" l="1"/>
  <c r="E12" i="3"/>
  <c r="N759" i="2"/>
  <c r="M189" i="2"/>
  <c r="M731" i="2"/>
  <c r="M730" i="2" s="1"/>
  <c r="M729" i="2" s="1"/>
  <c r="C251" i="1"/>
  <c r="C397" i="1"/>
  <c r="C396" i="1" s="1"/>
  <c r="C418" i="1" s="1"/>
  <c r="L743" i="2"/>
  <c r="C12" i="3"/>
  <c r="D8" i="3"/>
  <c r="L318" i="2"/>
  <c r="M10" i="2"/>
  <c r="L96" i="2"/>
  <c r="L95" i="2" s="1"/>
  <c r="L94" i="2" s="1"/>
  <c r="L678" i="2"/>
  <c r="N703" i="2"/>
  <c r="L731" i="2"/>
  <c r="L730" i="2" s="1"/>
  <c r="L729" i="2" s="1"/>
  <c r="N189" i="2"/>
  <c r="M318" i="2"/>
  <c r="M502" i="2"/>
  <c r="M497" i="2" s="1"/>
  <c r="L502" i="2"/>
  <c r="L497" i="2" s="1"/>
  <c r="M671" i="2"/>
  <c r="C15" i="3"/>
  <c r="D15" i="3"/>
  <c r="E15" i="3"/>
  <c r="C8" i="3"/>
  <c r="D74" i="1"/>
  <c r="C7" i="1"/>
  <c r="C22" i="1"/>
  <c r="E44" i="1"/>
  <c r="E161" i="1"/>
  <c r="E59" i="1"/>
  <c r="E89" i="1"/>
  <c r="D397" i="1"/>
  <c r="D396" i="1" s="1"/>
  <c r="D418" i="1" s="1"/>
  <c r="C44" i="1"/>
  <c r="D236" i="1"/>
  <c r="C264" i="1"/>
  <c r="D264" i="1"/>
  <c r="L77" i="2"/>
  <c r="L76" i="2" s="1"/>
  <c r="L75" i="2" s="1"/>
  <c r="L636" i="2"/>
  <c r="N659" i="2"/>
  <c r="M77" i="2"/>
  <c r="M76" i="2" s="1"/>
  <c r="M75" i="2" s="1"/>
  <c r="M585" i="2"/>
  <c r="M584" i="2" s="1"/>
  <c r="M583" i="2" s="1"/>
  <c r="L629" i="2"/>
  <c r="L628" i="2" s="1"/>
  <c r="L624" i="2" s="1"/>
  <c r="N484" i="2"/>
  <c r="L712" i="2"/>
  <c r="N40" i="2"/>
  <c r="N39" i="2" s="1"/>
  <c r="N38" i="2" s="1"/>
  <c r="L115" i="2"/>
  <c r="L114" i="2" s="1"/>
  <c r="L113" i="2" s="1"/>
  <c r="M170" i="2"/>
  <c r="M169" i="2" s="1"/>
  <c r="M168" i="2" s="1"/>
  <c r="M471" i="2"/>
  <c r="L569" i="2"/>
  <c r="L696" i="2"/>
  <c r="N5" i="2"/>
  <c r="L40" i="2"/>
  <c r="M19" i="2"/>
  <c r="M18" i="2" s="1"/>
  <c r="M17" i="2" s="1"/>
  <c r="M96" i="2"/>
  <c r="M95" i="2" s="1"/>
  <c r="M94" i="2" s="1"/>
  <c r="N159" i="2"/>
  <c r="M204" i="2"/>
  <c r="N595" i="2"/>
  <c r="N594" i="2" s="1"/>
  <c r="N593" i="2" s="1"/>
  <c r="M629" i="2"/>
  <c r="N652" i="2"/>
  <c r="N651" i="2" s="1"/>
  <c r="N650" i="2" s="1"/>
  <c r="M659" i="2"/>
  <c r="M678" i="2"/>
  <c r="M670" i="2" s="1"/>
  <c r="M669" i="2" s="1"/>
  <c r="M691" i="2"/>
  <c r="M690" i="2" s="1"/>
  <c r="M689" i="2" s="1"/>
  <c r="M688" i="2" s="1"/>
  <c r="D355" i="1"/>
  <c r="D417" i="1" s="1"/>
  <c r="C60" i="1"/>
  <c r="C59" i="1" s="1"/>
  <c r="D111" i="1"/>
  <c r="C161" i="1"/>
  <c r="C318" i="1"/>
  <c r="D318" i="1"/>
  <c r="D63" i="1"/>
  <c r="D430" i="1" s="1"/>
  <c r="D444" i="1" s="1"/>
  <c r="D22" i="1"/>
  <c r="E22" i="1"/>
  <c r="E74" i="1"/>
  <c r="C89" i="1"/>
  <c r="E111" i="1"/>
  <c r="E221" i="1"/>
  <c r="D251" i="1"/>
  <c r="L360" i="2"/>
  <c r="N381" i="2"/>
  <c r="L703" i="2"/>
  <c r="M712" i="2"/>
  <c r="M703" i="2"/>
  <c r="L717" i="2"/>
  <c r="L695" i="2"/>
  <c r="L694" i="2" s="1"/>
  <c r="M717" i="2"/>
  <c r="N717" i="2"/>
  <c r="N731" i="2"/>
  <c r="N730" i="2" s="1"/>
  <c r="N729" i="2" s="1"/>
  <c r="N678" i="2"/>
  <c r="M636" i="2"/>
  <c r="N671" i="2"/>
  <c r="L585" i="2"/>
  <c r="L584" i="2" s="1"/>
  <c r="L583" i="2" s="1"/>
  <c r="N585" i="2"/>
  <c r="N584" i="2" s="1"/>
  <c r="N583" i="2" s="1"/>
  <c r="N569" i="2"/>
  <c r="L564" i="2"/>
  <c r="M564" i="2"/>
  <c r="N564" i="2"/>
  <c r="L484" i="2"/>
  <c r="M352" i="2"/>
  <c r="M753" i="2"/>
  <c r="M6" i="2"/>
  <c r="M755" i="2"/>
  <c r="M188" i="2"/>
  <c r="M314" i="2"/>
  <c r="N204" i="2"/>
  <c r="N188" i="2" s="1"/>
  <c r="N318" i="2"/>
  <c r="N314" i="2" s="1"/>
  <c r="L204" i="2"/>
  <c r="L152" i="2"/>
  <c r="L151" i="2" s="1"/>
  <c r="L150" i="2" s="1"/>
  <c r="N152" i="2"/>
  <c r="N151" i="2" s="1"/>
  <c r="N150" i="2" s="1"/>
  <c r="N115" i="2"/>
  <c r="N114" i="2" s="1"/>
  <c r="N113" i="2" s="1"/>
  <c r="M115" i="2"/>
  <c r="M114" i="2" s="1"/>
  <c r="M113" i="2" s="1"/>
  <c r="L93" i="2"/>
  <c r="N19" i="2"/>
  <c r="N18" i="2" s="1"/>
  <c r="N17" i="2" s="1"/>
  <c r="L39" i="2"/>
  <c r="L38" i="2" s="1"/>
  <c r="L19" i="2"/>
  <c r="L18" i="2" s="1"/>
  <c r="L17" i="2" s="1"/>
  <c r="N77" i="2"/>
  <c r="N76" i="2" s="1"/>
  <c r="N75" i="2" s="1"/>
  <c r="D7" i="1"/>
  <c r="E296" i="1"/>
  <c r="E318" i="1"/>
  <c r="E287" i="1" s="1"/>
  <c r="E416" i="1" s="1"/>
  <c r="C296" i="1"/>
  <c r="C287" i="1" s="1"/>
  <c r="C416" i="1" s="1"/>
  <c r="D296" i="1"/>
  <c r="E264" i="1"/>
  <c r="E251" i="1"/>
  <c r="E236" i="1"/>
  <c r="C236" i="1"/>
  <c r="D221" i="1"/>
  <c r="C221" i="1"/>
  <c r="C111" i="1"/>
  <c r="D161" i="1"/>
  <c r="C74" i="1"/>
  <c r="D89" i="1"/>
  <c r="D44" i="1"/>
  <c r="E412" i="1"/>
  <c r="E413" i="1" s="1"/>
  <c r="E7" i="1"/>
  <c r="C412" i="1"/>
  <c r="C413" i="1" s="1"/>
  <c r="E434" i="1"/>
  <c r="C4" i="3"/>
  <c r="D4" i="3"/>
  <c r="E4" i="3"/>
  <c r="N170" i="2"/>
  <c r="N169" i="2" s="1"/>
  <c r="N168" i="2" s="1"/>
  <c r="L189" i="2"/>
  <c r="L188" i="2" s="1"/>
  <c r="L381" i="2"/>
  <c r="M484" i="2"/>
  <c r="N502" i="2"/>
  <c r="N497" i="2" s="1"/>
  <c r="L595" i="2"/>
  <c r="L594" i="2" s="1"/>
  <c r="L593" i="2" s="1"/>
  <c r="N636" i="2"/>
  <c r="L659" i="2"/>
  <c r="L671" i="2"/>
  <c r="L670" i="2" s="1"/>
  <c r="L669" i="2" s="1"/>
  <c r="N712" i="2"/>
  <c r="M381" i="2"/>
  <c r="M595" i="2"/>
  <c r="M594" i="2" s="1"/>
  <c r="M593" i="2" s="1"/>
  <c r="M628" i="2"/>
  <c r="M624" i="2" s="1"/>
  <c r="M40" i="2"/>
  <c r="M39" i="2" s="1"/>
  <c r="M38" i="2" s="1"/>
  <c r="N96" i="2"/>
  <c r="N95" i="2" s="1"/>
  <c r="N94" i="2" s="1"/>
  <c r="M152" i="2"/>
  <c r="M151" i="2" s="1"/>
  <c r="M150" i="2" s="1"/>
  <c r="L314" i="2"/>
  <c r="M376" i="2"/>
  <c r="M360" i="2" s="1"/>
  <c r="M355" i="2"/>
  <c r="N471" i="2"/>
  <c r="L563" i="2"/>
  <c r="L562" i="2" s="1"/>
  <c r="M569" i="2"/>
  <c r="M563" i="2" s="1"/>
  <c r="M562" i="2" s="1"/>
  <c r="N629" i="2"/>
  <c r="L652" i="2"/>
  <c r="M652" i="2"/>
  <c r="M651" i="2" s="1"/>
  <c r="M650" i="2" s="1"/>
  <c r="M696" i="2"/>
  <c r="N696" i="2"/>
  <c r="N695" i="2" s="1"/>
  <c r="N694" i="2" s="1"/>
  <c r="M743" i="2"/>
  <c r="N743" i="2"/>
  <c r="C434" i="1"/>
  <c r="D428" i="1"/>
  <c r="D442" i="1" s="1"/>
  <c r="C437" i="1"/>
  <c r="C448" i="1" s="1"/>
  <c r="E380" i="1"/>
  <c r="E355" i="1" s="1"/>
  <c r="E417" i="1" s="1"/>
  <c r="C388" i="1"/>
  <c r="C355" i="1" s="1"/>
  <c r="C417" i="1" s="1"/>
  <c r="D437" i="1"/>
  <c r="E437" i="1"/>
  <c r="E448" i="1" s="1"/>
  <c r="N359" i="2" l="1"/>
  <c r="D287" i="1"/>
  <c r="D416" i="1" s="1"/>
  <c r="D60" i="1"/>
  <c r="D59" i="1" s="1"/>
  <c r="D6" i="1" s="1"/>
  <c r="D415" i="1" s="1"/>
  <c r="D419" i="1" s="1"/>
  <c r="C6" i="1"/>
  <c r="C415" i="1" s="1"/>
  <c r="C419" i="1" s="1"/>
  <c r="C420" i="1" s="1"/>
  <c r="L711" i="2"/>
  <c r="L710" i="2" s="1"/>
  <c r="L16" i="2"/>
  <c r="N670" i="2"/>
  <c r="N669" i="2" s="1"/>
  <c r="M16" i="2"/>
  <c r="L651" i="2"/>
  <c r="L650" i="2" s="1"/>
  <c r="M93" i="2"/>
  <c r="L359" i="2"/>
  <c r="E6" i="1"/>
  <c r="M695" i="2"/>
  <c r="M694" i="2" s="1"/>
  <c r="M711" i="2"/>
  <c r="M710" i="2" s="1"/>
  <c r="M561" i="2" s="1"/>
  <c r="N711" i="2"/>
  <c r="N710" i="2" s="1"/>
  <c r="N628" i="2"/>
  <c r="N624" i="2" s="1"/>
  <c r="N563" i="2"/>
  <c r="N562" i="2" s="1"/>
  <c r="N351" i="2"/>
  <c r="L351" i="2"/>
  <c r="M359" i="2"/>
  <c r="M351" i="2" s="1"/>
  <c r="N180" i="2"/>
  <c r="M180" i="2"/>
  <c r="N93" i="2"/>
  <c r="N16" i="2"/>
  <c r="L180" i="2"/>
  <c r="D448" i="1"/>
  <c r="D434" i="1"/>
  <c r="D412" i="1" l="1"/>
  <c r="D413" i="1" s="1"/>
  <c r="L561" i="2"/>
  <c r="N561" i="2"/>
  <c r="N179" i="2"/>
  <c r="E415" i="1"/>
  <c r="E419" i="1" s="1"/>
  <c r="E420" i="1" s="1"/>
  <c r="M179" i="2"/>
  <c r="M3" i="2" s="1"/>
  <c r="M744" i="2" s="1"/>
  <c r="N3" i="2"/>
  <c r="N744" i="2" s="1"/>
  <c r="L179" i="2"/>
  <c r="L3" i="2" s="1"/>
  <c r="L744" i="2" s="1"/>
  <c r="D420" i="1" l="1"/>
</calcChain>
</file>

<file path=xl/comments1.xml><?xml version="1.0" encoding="utf-8"?>
<comments xmlns="http://schemas.openxmlformats.org/spreadsheetml/2006/main">
  <authors>
    <author>Autor</author>
  </authors>
  <commentList>
    <comment ref="B4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2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2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3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1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7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76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7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7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76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7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<sst xmlns="http://schemas.openxmlformats.org/spreadsheetml/2006/main" count="1409" uniqueCount="301">
  <si>
    <t>Račun</t>
  </si>
  <si>
    <t>Prihodi / primici</t>
  </si>
  <si>
    <t xml:space="preserve">VAŽEĆI PLAN ZA 2020. </t>
  </si>
  <si>
    <t>POVEĆANJE / SMANJENJE</t>
  </si>
  <si>
    <t>I.REBALANS 2020.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</si>
  <si>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</si>
  <si>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</si>
  <si>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</si>
  <si>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</si>
  <si>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</si>
  <si>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</si>
  <si>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</si>
  <si>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</si>
  <si>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</si>
  <si>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</si>
  <si>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</si>
  <si>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</si>
  <si>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</si>
  <si>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</si>
  <si>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</si>
  <si>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</si>
  <si>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</si>
  <si>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</si>
  <si>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</si>
  <si>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</si>
  <si>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</si>
  <si>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</si>
  <si>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</si>
  <si>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</si>
  <si>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</si>
  <si>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</si>
  <si>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</si>
  <si>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</si>
  <si>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</si>
  <si>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</si>
  <si>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</si>
  <si>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</si>
  <si>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</si>
  <si>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</si>
  <si>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</si>
  <si>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</si>
  <si>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</si>
  <si>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</si>
  <si>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</si>
  <si>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</si>
  <si>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</si>
  <si>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</si>
  <si>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</si>
  <si>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</si>
  <si>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</si>
  <si>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</si>
  <si>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</si>
  <si>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</si>
  <si>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</si>
  <si>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</si>
  <si>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</si>
  <si>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</si>
  <si>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</si>
  <si>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</si>
  <si>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</si>
  <si>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</si>
  <si>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</si>
  <si>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</si>
  <si>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</si>
  <si>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</si>
  <si>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</si>
  <si>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</si>
  <si>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</si>
  <si>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</si>
  <si>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</si>
  <si>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</si>
  <si>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</si>
  <si>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</si>
  <si>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</si>
  <si>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</si>
  <si>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</si>
  <si>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</si>
  <si>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</si>
  <si>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</si>
  <si>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</si>
  <si>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</si>
  <si>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</si>
  <si>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</si>
  <si>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</si>
  <si>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</si>
  <si>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</si>
  <si>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</si>
  <si>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</si>
  <si>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</si>
  <si>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</si>
  <si>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</si>
  <si>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</si>
  <si>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</si>
  <si>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</si>
  <si>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PO IZVORIMA FINANCIRANJA</t>
  </si>
  <si>
    <t>UKUPNO IZVORI FINANCIRANJA</t>
  </si>
  <si>
    <t>KONTROLA PLANA:</t>
  </si>
  <si>
    <t>KONTROLA (MORA BITI =0)</t>
  </si>
  <si>
    <t>Izvor-POMOĆNA</t>
  </si>
  <si>
    <t>funkcija pomoćna</t>
  </si>
  <si>
    <t>funkcija pomoćna za rasf</t>
  </si>
  <si>
    <t>Fun-kcija</t>
  </si>
  <si>
    <t>Izvor NOVI</t>
  </si>
  <si>
    <t>Izvor</t>
  </si>
  <si>
    <t>Razdjel, glava, izvor, program, projekt, račun</t>
  </si>
  <si>
    <t>Pozi-cija 2020.</t>
  </si>
  <si>
    <t>Pozi-cija 2020</t>
  </si>
  <si>
    <t xml:space="preserve">šifarnik prihoda </t>
  </si>
  <si>
    <t>GLAVA 012 02</t>
  </si>
  <si>
    <t>USTANOVE U ŠKOLSTVU</t>
  </si>
  <si>
    <t>OPĆI PRIHODI I PRIMICI - ŽUPANIJSKI PRORAČUN</t>
  </si>
  <si>
    <t>OPĆI PRIHODI I PRIMICI - DECENTRALIZACIJA</t>
  </si>
  <si>
    <t>VLASTITI PRIHODI - PRORAČUNSKI KORISNICI</t>
  </si>
  <si>
    <t>PRIHODI ZA POSEBNE NAMJENE - KORISNICI</t>
  </si>
  <si>
    <t>POMOĆI - ŽUPANIJSKI PRORAČUN</t>
  </si>
  <si>
    <t>POMOĆI - ŽUPANIJSKI PRORAČUN - EU PROJEKTI</t>
  </si>
  <si>
    <t>POMOĆI - KORISNICI</t>
  </si>
  <si>
    <t>UGOVORI, DONACIJE - ŽUPANIJA</t>
  </si>
  <si>
    <t>UGOVORI, DONACIJE - KORISNICI</t>
  </si>
  <si>
    <t>PRIHODI OD NEFINANCIJSKE IMOVINE I NADOKNADE ŠTETA S OSNOVA OSIGURANJA-KORISNICI</t>
  </si>
  <si>
    <t>NAMJENSKI PRIMICI OD ZADUŽIVANJA - ŽUPANIJSKI PRORAČUN</t>
  </si>
  <si>
    <t>NAMJENSKI PRIMICI OD ZADUŽIVANJA - KORISNICI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</si>
  <si>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</si>
  <si>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</si>
  <si>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</si>
  <si>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</si>
  <si>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</si>
  <si>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Rashodi za nabavu nefinancijske imovine</t>
  </si>
  <si>
    <t>Rashodi za nabavu proizvedene dugotrajne imovine</t>
  </si>
  <si>
    <t>Građevinski objekti</t>
  </si>
  <si>
    <t>Postrojenja i oprema</t>
  </si>
  <si>
    <t>Komunikacijska oprema</t>
  </si>
  <si>
    <t>Oprema za održavanje i zaštitu</t>
  </si>
  <si>
    <t>Sportska i glazbena oprema</t>
  </si>
  <si>
    <t>Prijevozna sredstva</t>
  </si>
  <si>
    <t>K 7006 07</t>
  </si>
  <si>
    <t>PLANSKO I HITNO ODRŽAVANJE OBJEKATA I OPREME OSNOVNOG ŠKOLSTVA</t>
  </si>
  <si>
    <t>Rashodi poslovanja</t>
  </si>
  <si>
    <t>Materijalni rashodi</t>
  </si>
  <si>
    <t>Rashodi za usluge</t>
  </si>
  <si>
    <t>Usluge tekućeg i investicijskog održavanja</t>
  </si>
  <si>
    <t xml:space="preserve">Intelektualne i osobne usluge </t>
  </si>
  <si>
    <t>A 7006 04</t>
  </si>
  <si>
    <t>FINANCIRANJE OPĆIH TROŠKOVA OSNOVNOG ŠKOLSTVA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</si>
  <si>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</si>
  <si>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</si>
  <si>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</si>
  <si>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</si>
  <si>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</si>
  <si>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</si>
  <si>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</si>
  <si>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</si>
  <si>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</si>
  <si>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</si>
  <si>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</si>
  <si>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</si>
  <si>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</si>
  <si>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</si>
  <si>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</si>
  <si>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</si>
  <si>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</si>
  <si>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</si>
  <si>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</si>
  <si>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</si>
  <si>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</si>
  <si>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</si>
  <si>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</si>
  <si>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</si>
  <si>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</si>
  <si>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</si>
  <si>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</si>
  <si>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</si>
  <si>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</si>
  <si>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</si>
  <si>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</si>
  <si>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</si>
  <si>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</si>
  <si>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</si>
  <si>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</si>
  <si>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</si>
  <si>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</si>
  <si>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</si>
  <si>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</si>
  <si>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</si>
  <si>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Materijal i sirovine</t>
  </si>
  <si>
    <t>A 7007 06</t>
  </si>
  <si>
    <t xml:space="preserve">FINANCIRANJE STVARNIH TROŠKOVA SREDNJEG ŠKOLSTVA </t>
  </si>
  <si>
    <t>Naknade za prijevoz, za rad na terenu i odvojeni život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</si>
  <si>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</si>
  <si>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</si>
  <si>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</si>
  <si>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</si>
  <si>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</si>
  <si>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</si>
  <si>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 xml:space="preserve">VLASTITI PRIHODI - PRORAČUNSKI KORISNICI 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</si>
  <si>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</si>
  <si>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</si>
  <si>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</si>
  <si>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</si>
  <si>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</si>
  <si>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</si>
  <si>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</si>
  <si>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</si>
  <si>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</si>
  <si>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rad predstavničkih i izvršnih tijela, povjerenstava i slično</t>
  </si>
  <si>
    <t>Negativne tečajne razlike i razlike zbog primjene valutne klauzule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</si>
  <si>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</si>
  <si>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</si>
  <si>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</si>
  <si>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</si>
  <si>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Ostali rashodi</t>
  </si>
  <si>
    <t>Tekuće donacije u novcu</t>
  </si>
  <si>
    <t>Rashodi za nabavu neproizvedene dugotrajne imovine</t>
  </si>
  <si>
    <t>Nematerijalna imovina</t>
  </si>
  <si>
    <t>Licence</t>
  </si>
  <si>
    <t>Knjige, umjetnička djela i ostale izložbene vrijednosti</t>
  </si>
  <si>
    <t>Knjige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</si>
  <si>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</si>
  <si>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</si>
  <si>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</si>
  <si>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</si>
  <si>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</si>
  <si>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</si>
  <si>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Pomoći dane u inozemstvo i unutar općeg proračuna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</si>
  <si>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</si>
  <si>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</si>
  <si>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</si>
  <si>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Naknade građanima i kućanstvima u novcu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</si>
  <si>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</si>
  <si>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</si>
  <si>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</si>
  <si>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</si>
  <si>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</si>
  <si>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Rashodi za dodatna ulaganja na nefinancijskoj imovini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</si>
  <si>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</si>
  <si>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</si>
  <si>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</si>
  <si>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</si>
  <si>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</si>
  <si>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</si>
  <si>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</si>
  <si>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</si>
  <si>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</si>
  <si>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</si>
  <si>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</si>
  <si>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</si>
  <si>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</si>
  <si>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</si>
  <si>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</si>
  <si>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</si>
  <si>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</si>
  <si>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</si>
  <si>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</si>
  <si>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</si>
  <si>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</si>
  <si>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18</t>
  </si>
  <si>
    <t>POMOĆNICI U NASTAVI 3</t>
  </si>
  <si>
    <t>T 1207 19</t>
  </si>
  <si>
    <t>POMOĆNICI U NASTAVI 4</t>
  </si>
  <si>
    <t>52</t>
  </si>
  <si>
    <t>T 1207 20</t>
  </si>
  <si>
    <t>SHEMA - VOĆE, POVRĆE I MLIJEKO</t>
  </si>
  <si>
    <t>T 1207 21</t>
  </si>
  <si>
    <t>PRODUŽENI BORAVAK</t>
  </si>
  <si>
    <t>11</t>
  </si>
  <si>
    <t>T 1207 22</t>
  </si>
  <si>
    <t>CENTRI IZVRSNOSTI</t>
  </si>
  <si>
    <t>0620</t>
  </si>
  <si>
    <t>T 1207 23</t>
  </si>
  <si>
    <t>OZAKONJENJE NEZAKONITO IZGRAĐENIH ZGRADA JAVNE NAMJENE</t>
  </si>
  <si>
    <t>ukupno 3</t>
  </si>
  <si>
    <t>ukupno 4</t>
  </si>
  <si>
    <t>ukupno 5</t>
  </si>
  <si>
    <t>KONTROLA  PLANA PO IZVORIMA FINANCIRANJA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</si>
  <si>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</si>
  <si>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</si>
  <si>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</si>
  <si>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</si>
  <si>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</si>
  <si>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</si>
  <si>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</si>
  <si>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</si>
  <si>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</si>
  <si>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</si>
  <si>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RASPOLOŽIVA SREDSTVA IZ PRETHODNIH GODINA</t>
  </si>
  <si>
    <t>RAZLIKA - VIŠAK/MANJAK</t>
  </si>
  <si>
    <t>11 - Prihodi iz županijskog proračuna</t>
  </si>
  <si>
    <t>12 - Prihodi iz županijskog proračuna - decentralizacija</t>
  </si>
  <si>
    <t>5212 - Shema - voće, povrće i mlijeko</t>
  </si>
  <si>
    <t>3210 - Vlastiti prihodi</t>
  </si>
  <si>
    <t>4910 - Prihodi za posebne namjene</t>
  </si>
  <si>
    <t>5410 - Pomoći</t>
  </si>
  <si>
    <t>6210 - Donacije</t>
  </si>
  <si>
    <t>7210 - Prihodi od nefinancijske imovine</t>
  </si>
  <si>
    <t>II. Gimnazija Osijek</t>
  </si>
  <si>
    <t>I. REBALANS FINANCIJSKOG PLANA ZA 2020. GODINU</t>
  </si>
  <si>
    <t>Rashodi / izdaci</t>
  </si>
  <si>
    <t>Računovođa:</t>
  </si>
  <si>
    <t>Sonja Dujmović</t>
  </si>
  <si>
    <t>Ravnatelj:</t>
  </si>
  <si>
    <t>Vladimir Minarik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</si>
</sst>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_ ;[Red]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/>
    <xf numFmtId="164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wrapText="1"/>
    </xf>
    <xf numFmtId="0" fontId="19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 wrapText="1"/>
    </xf>
    <xf numFmtId="49" fontId="21" fillId="7" borderId="2" xfId="0" applyNumberFormat="1" applyFont="1" applyFill="1" applyBorder="1" applyAlignment="1">
      <alignment horizontal="center" vertical="center" wrapText="1"/>
    </xf>
    <xf numFmtId="49" fontId="21" fillId="6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10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1" fontId="21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49" fontId="21" fillId="0" borderId="1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3" fontId="2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4" fontId="23" fillId="0" borderId="1" xfId="0" applyNumberFormat="1" applyFont="1" applyBorder="1" applyAlignment="1">
      <alignment vertical="top"/>
    </xf>
    <xf numFmtId="0" fontId="21" fillId="0" borderId="0" xfId="0" applyFont="1" applyAlignment="1">
      <alignment horizontal="center"/>
    </xf>
    <xf numFmtId="0" fontId="1" fillId="0" borderId="0" xfId="0" applyFont="1"/>
    <xf numFmtId="49" fontId="21" fillId="7" borderId="1" xfId="0" applyNumberFormat="1" applyFont="1" applyFill="1" applyBorder="1" applyAlignment="1">
      <alignment horizontal="center" vertical="top"/>
    </xf>
    <xf numFmtId="49" fontId="21" fillId="7" borderId="1" xfId="0" applyNumberFormat="1" applyFont="1" applyFill="1" applyBorder="1" applyAlignment="1">
      <alignment horizontal="center" vertical="top" wrapText="1"/>
    </xf>
    <xf numFmtId="1" fontId="21" fillId="7" borderId="1" xfId="0" applyNumberFormat="1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vertical="top" wrapText="1"/>
    </xf>
    <xf numFmtId="3" fontId="23" fillId="0" borderId="1" xfId="0" applyNumberFormat="1" applyFont="1" applyBorder="1" applyAlignment="1">
      <alignment vertical="top" wrapText="1"/>
    </xf>
    <xf numFmtId="164" fontId="23" fillId="7" borderId="1" xfId="0" applyNumberFormat="1" applyFont="1" applyFill="1" applyBorder="1" applyAlignment="1">
      <alignment vertical="top" wrapText="1"/>
    </xf>
    <xf numFmtId="49" fontId="21" fillId="0" borderId="0" xfId="0" applyNumberFormat="1" applyFont="1" applyAlignment="1">
      <alignment horizontal="center" vertical="top" wrapText="1"/>
    </xf>
    <xf numFmtId="0" fontId="23" fillId="7" borderId="1" xfId="0" applyFont="1" applyFill="1" applyBorder="1" applyAlignment="1">
      <alignment vertical="top"/>
    </xf>
    <xf numFmtId="3" fontId="23" fillId="0" borderId="1" xfId="0" applyNumberFormat="1" applyFont="1" applyBorder="1" applyAlignment="1">
      <alignment vertical="top"/>
    </xf>
    <xf numFmtId="164" fontId="23" fillId="7" borderId="1" xfId="0" applyNumberFormat="1" applyFont="1" applyFill="1" applyBorder="1" applyAlignment="1">
      <alignment vertical="top"/>
    </xf>
    <xf numFmtId="49" fontId="23" fillId="9" borderId="1" xfId="0" applyNumberFormat="1" applyFont="1" applyFill="1" applyBorder="1" applyAlignment="1">
      <alignment horizontal="center" vertical="top"/>
    </xf>
    <xf numFmtId="49" fontId="23" fillId="9" borderId="1" xfId="0" applyNumberFormat="1" applyFont="1" applyFill="1" applyBorder="1" applyAlignment="1">
      <alignment horizontal="center" vertical="top" wrapText="1"/>
    </xf>
    <xf numFmtId="1" fontId="23" fillId="9" borderId="1" xfId="0" applyNumberFormat="1" applyFont="1" applyFill="1" applyBorder="1" applyAlignment="1">
      <alignment horizontal="center" vertical="top" wrapText="1"/>
    </xf>
    <xf numFmtId="0" fontId="23" fillId="9" borderId="1" xfId="0" applyFont="1" applyFill="1" applyBorder="1" applyAlignment="1">
      <alignment vertical="top"/>
    </xf>
    <xf numFmtId="0" fontId="23" fillId="9" borderId="1" xfId="0" applyFont="1" applyFill="1" applyBorder="1" applyAlignment="1">
      <alignment vertical="top" wrapText="1"/>
    </xf>
    <xf numFmtId="164" fontId="23" fillId="9" borderId="1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center" vertical="top" wrapText="1"/>
    </xf>
    <xf numFmtId="1" fontId="21" fillId="2" borderId="1" xfId="0" applyNumberFormat="1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vertical="top"/>
    </xf>
    <xf numFmtId="3" fontId="21" fillId="0" borderId="1" xfId="0" applyNumberFormat="1" applyFont="1" applyBorder="1" applyAlignment="1">
      <alignment vertical="top"/>
    </xf>
    <xf numFmtId="0" fontId="21" fillId="2" borderId="1" xfId="0" applyFont="1" applyFill="1" applyBorder="1" applyAlignment="1">
      <alignment vertical="top" wrapText="1"/>
    </xf>
    <xf numFmtId="164" fontId="21" fillId="5" borderId="1" xfId="0" applyNumberFormat="1" applyFont="1" applyFill="1" applyBorder="1" applyAlignment="1">
      <alignment vertical="top"/>
    </xf>
    <xf numFmtId="4" fontId="21" fillId="0" borderId="0" xfId="0" applyNumberFormat="1" applyFont="1" applyAlignment="1">
      <alignment horizontal="center" vertical="center"/>
    </xf>
    <xf numFmtId="164" fontId="21" fillId="0" borderId="1" xfId="0" applyNumberFormat="1" applyFont="1" applyBorder="1" applyAlignment="1">
      <alignment vertical="top"/>
    </xf>
    <xf numFmtId="4" fontId="21" fillId="0" borderId="0" xfId="0" applyNumberFormat="1" applyFont="1" applyAlignment="1">
      <alignment horizontal="center"/>
    </xf>
    <xf numFmtId="3" fontId="21" fillId="12" borderId="1" xfId="0" applyNumberFormat="1" applyFont="1" applyFill="1" applyBorder="1" applyAlignment="1">
      <alignment horizontal="center" vertical="top"/>
    </xf>
    <xf numFmtId="3" fontId="21" fillId="6" borderId="1" xfId="0" applyNumberFormat="1" applyFont="1" applyFill="1" applyBorder="1" applyAlignment="1">
      <alignment horizontal="center" vertical="top"/>
    </xf>
    <xf numFmtId="164" fontId="21" fillId="3" borderId="1" xfId="0" applyNumberFormat="1" applyFon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5" borderId="1" xfId="0" applyFont="1" applyFill="1" applyBorder="1" applyAlignment="1">
      <alignment vertical="top"/>
    </xf>
    <xf numFmtId="0" fontId="21" fillId="2" borderId="1" xfId="0" applyFont="1" applyFill="1" applyBorder="1" applyAlignment="1">
      <alignment vertical="top"/>
    </xf>
    <xf numFmtId="164" fontId="21" fillId="2" borderId="1" xfId="0" applyNumberFormat="1" applyFont="1" applyFill="1" applyBorder="1" applyAlignment="1">
      <alignment vertical="top"/>
    </xf>
    <xf numFmtId="49" fontId="21" fillId="9" borderId="1" xfId="0" applyNumberFormat="1" applyFont="1" applyFill="1" applyBorder="1" applyAlignment="1">
      <alignment horizontal="center" vertical="top"/>
    </xf>
    <xf numFmtId="49" fontId="21" fillId="9" borderId="1" xfId="0" applyNumberFormat="1" applyFont="1" applyFill="1" applyBorder="1" applyAlignment="1">
      <alignment horizontal="center" vertical="top" wrapText="1"/>
    </xf>
    <xf numFmtId="1" fontId="21" fillId="9" borderId="1" xfId="0" applyNumberFormat="1" applyFont="1" applyFill="1" applyBorder="1" applyAlignment="1">
      <alignment horizontal="center" vertical="top" wrapText="1"/>
    </xf>
    <xf numFmtId="0" fontId="21" fillId="0" borderId="0" xfId="1" applyNumberFormat="1" applyFont="1" applyAlignment="1">
      <alignment horizontal="center" wrapText="1"/>
    </xf>
    <xf numFmtId="0" fontId="21" fillId="0" borderId="1" xfId="0" applyFont="1" applyBorder="1" applyAlignment="1">
      <alignment horizontal="left" vertical="top" wrapText="1"/>
    </xf>
    <xf numFmtId="3" fontId="23" fillId="0" borderId="1" xfId="0" applyNumberFormat="1" applyFont="1" applyBorder="1" applyAlignment="1">
      <alignment horizontal="center" vertical="top"/>
    </xf>
    <xf numFmtId="4" fontId="23" fillId="9" borderId="1" xfId="1" applyNumberFormat="1" applyFont="1" applyFill="1" applyBorder="1" applyAlignment="1">
      <alignment wrapText="1"/>
    </xf>
    <xf numFmtId="49" fontId="21" fillId="13" borderId="1" xfId="0" applyNumberFormat="1" applyFont="1" applyFill="1" applyBorder="1" applyAlignment="1">
      <alignment horizontal="center" vertical="top"/>
    </xf>
    <xf numFmtId="49" fontId="21" fillId="13" borderId="1" xfId="0" applyNumberFormat="1" applyFont="1" applyFill="1" applyBorder="1" applyAlignment="1">
      <alignment horizontal="center" vertical="top" wrapText="1"/>
    </xf>
    <xf numFmtId="1" fontId="21" fillId="13" borderId="1" xfId="0" applyNumberFormat="1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vertical="top"/>
    </xf>
    <xf numFmtId="3" fontId="21" fillId="13" borderId="1" xfId="0" applyNumberFormat="1" applyFont="1" applyFill="1" applyBorder="1" applyAlignment="1">
      <alignment vertical="top"/>
    </xf>
    <xf numFmtId="0" fontId="21" fillId="13" borderId="1" xfId="0" applyFont="1" applyFill="1" applyBorder="1" applyAlignment="1">
      <alignment vertical="top" wrapText="1"/>
    </xf>
    <xf numFmtId="164" fontId="21" fillId="13" borderId="1" xfId="0" applyNumberFormat="1" applyFont="1" applyFill="1" applyBorder="1" applyAlignment="1">
      <alignment vertical="top"/>
    </xf>
    <xf numFmtId="0" fontId="21" fillId="14" borderId="0" xfId="0" applyFont="1" applyFill="1" applyAlignment="1">
      <alignment horizontal="center" vertical="center"/>
    </xf>
    <xf numFmtId="1" fontId="21" fillId="15" borderId="1" xfId="0" applyNumberFormat="1" applyFont="1" applyFill="1" applyBorder="1" applyAlignment="1">
      <alignment horizontal="center" vertical="top" wrapText="1"/>
    </xf>
    <xf numFmtId="0" fontId="21" fillId="15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vertical="top"/>
    </xf>
    <xf numFmtId="3" fontId="21" fillId="16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/>
    </xf>
    <xf numFmtId="164" fontId="21" fillId="0" borderId="1" xfId="0" applyNumberFormat="1" applyFont="1" applyFill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49" fontId="21" fillId="12" borderId="1" xfId="0" applyNumberFormat="1" applyFont="1" applyFill="1" applyBorder="1" applyAlignment="1">
      <alignment horizontal="center" vertical="top"/>
    </xf>
    <xf numFmtId="49" fontId="21" fillId="12" borderId="1" xfId="0" applyNumberFormat="1" applyFont="1" applyFill="1" applyBorder="1" applyAlignment="1">
      <alignment horizontal="center" vertical="top" wrapText="1"/>
    </xf>
    <xf numFmtId="1" fontId="21" fillId="12" borderId="1" xfId="0" applyNumberFormat="1" applyFont="1" applyFill="1" applyBorder="1" applyAlignment="1">
      <alignment horizontal="center" vertical="top" wrapText="1"/>
    </xf>
    <xf numFmtId="0" fontId="23" fillId="12" borderId="1" xfId="0" applyFont="1" applyFill="1" applyBorder="1" applyAlignment="1">
      <alignment vertical="top"/>
    </xf>
    <xf numFmtId="0" fontId="23" fillId="12" borderId="1" xfId="0" applyFont="1" applyFill="1" applyBorder="1" applyAlignment="1">
      <alignment vertical="top" wrapText="1"/>
    </xf>
    <xf numFmtId="164" fontId="23" fillId="12" borderId="1" xfId="0" applyNumberFormat="1" applyFont="1" applyFill="1" applyBorder="1" applyAlignment="1">
      <alignment vertical="top"/>
    </xf>
    <xf numFmtId="49" fontId="21" fillId="17" borderId="1" xfId="0" applyNumberFormat="1" applyFont="1" applyFill="1" applyBorder="1" applyAlignment="1">
      <alignment horizontal="center" vertical="top"/>
    </xf>
    <xf numFmtId="0" fontId="21" fillId="7" borderId="0" xfId="0" applyFont="1" applyFill="1" applyAlignment="1">
      <alignment horizontal="center"/>
    </xf>
    <xf numFmtId="1" fontId="21" fillId="18" borderId="1" xfId="0" applyNumberFormat="1" applyFont="1" applyFill="1" applyBorder="1" applyAlignment="1">
      <alignment horizontal="center" vertical="top" wrapText="1"/>
    </xf>
    <xf numFmtId="0" fontId="21" fillId="18" borderId="0" xfId="0" applyFont="1" applyFill="1" applyAlignment="1">
      <alignment horizontal="center"/>
    </xf>
    <xf numFmtId="1" fontId="21" fillId="16" borderId="1" xfId="0" applyNumberFormat="1" applyFont="1" applyFill="1" applyBorder="1" applyAlignment="1">
      <alignment horizontal="center" vertical="top" wrapText="1"/>
    </xf>
    <xf numFmtId="0" fontId="21" fillId="7" borderId="0" xfId="0" applyFont="1" applyFill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/>
    </xf>
    <xf numFmtId="1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vertical="top"/>
    </xf>
    <xf numFmtId="3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 wrapText="1"/>
    </xf>
    <xf numFmtId="164" fontId="21" fillId="0" borderId="0" xfId="0" applyNumberFormat="1" applyFont="1" applyAlignment="1">
      <alignment vertical="top"/>
    </xf>
    <xf numFmtId="3" fontId="21" fillId="5" borderId="0" xfId="0" applyNumberFormat="1" applyFont="1" applyFill="1" applyAlignment="1" applyProtection="1">
      <alignment horizontal="center" vertical="top"/>
    </xf>
    <xf numFmtId="3" fontId="21" fillId="0" borderId="0" xfId="0" applyNumberFormat="1" applyFont="1" applyAlignment="1" applyProtection="1">
      <alignment horizontal="center" vertical="top"/>
    </xf>
    <xf numFmtId="0" fontId="21" fillId="5" borderId="1" xfId="0" applyFont="1" applyFill="1" applyBorder="1" applyAlignment="1" applyProtection="1">
      <alignment horizontal="left"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3" fillId="5" borderId="1" xfId="0" applyFont="1" applyFill="1" applyBorder="1" applyAlignment="1" applyProtection="1">
      <alignment horizontal="left" vertical="top" wrapText="1"/>
    </xf>
    <xf numFmtId="164" fontId="23" fillId="5" borderId="1" xfId="0" applyNumberFormat="1" applyFont="1" applyFill="1" applyBorder="1" applyAlignment="1" applyProtection="1">
      <alignment vertical="top"/>
    </xf>
    <xf numFmtId="164" fontId="21" fillId="5" borderId="1" xfId="0" applyNumberFormat="1" applyFont="1" applyFill="1" applyBorder="1" applyAlignment="1" applyProtection="1">
      <alignment vertical="top"/>
    </xf>
    <xf numFmtId="0" fontId="21" fillId="0" borderId="0" xfId="0" applyFont="1" applyAlignment="1" applyProtection="1">
      <alignment vertical="top" wrapText="1"/>
    </xf>
    <xf numFmtId="164" fontId="21" fillId="0" borderId="0" xfId="0" applyNumberFormat="1" applyFont="1" applyAlignment="1" applyProtection="1">
      <alignment vertical="top"/>
    </xf>
    <xf numFmtId="0" fontId="20" fillId="0" borderId="1" xfId="0" applyFont="1" applyBorder="1" applyAlignment="1" applyProtection="1">
      <alignment vertical="top" wrapText="1"/>
    </xf>
    <xf numFmtId="164" fontId="20" fillId="0" borderId="1" xfId="1" applyNumberFormat="1" applyFont="1" applyFill="1" applyBorder="1" applyAlignment="1" applyProtection="1">
      <alignment horizontal="center" vertical="center" wrapText="1"/>
    </xf>
    <xf numFmtId="164" fontId="24" fillId="5" borderId="1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top" wrapText="1"/>
    </xf>
    <xf numFmtId="164" fontId="21" fillId="0" borderId="1" xfId="0" applyNumberFormat="1" applyFont="1" applyBorder="1" applyAlignment="1" applyProtection="1">
      <alignment vertical="top"/>
    </xf>
    <xf numFmtId="0" fontId="21" fillId="6" borderId="3" xfId="0" applyFont="1" applyFill="1" applyBorder="1" applyAlignment="1" applyProtection="1">
      <alignment horizontal="center"/>
    </xf>
    <xf numFmtId="0" fontId="21" fillId="6" borderId="1" xfId="0" applyFont="1" applyFill="1" applyBorder="1" applyAlignment="1" applyProtection="1">
      <alignment horizontal="center"/>
    </xf>
    <xf numFmtId="0" fontId="21" fillId="4" borderId="1" xfId="0" applyFont="1" applyFill="1" applyBorder="1" applyAlignment="1" applyProtection="1">
      <alignment horizontal="center" vertical="top" wrapText="1"/>
    </xf>
    <xf numFmtId="0" fontId="21" fillId="5" borderId="1" xfId="0" applyFont="1" applyFill="1" applyBorder="1" applyAlignment="1" applyProtection="1">
      <alignment horizontal="center" wrapText="1"/>
    </xf>
    <xf numFmtId="164" fontId="20" fillId="5" borderId="1" xfId="1" applyNumberFormat="1" applyFont="1" applyFill="1" applyBorder="1" applyAlignment="1" applyProtection="1">
      <alignment horizontal="center" vertical="center" wrapText="1"/>
    </xf>
    <xf numFmtId="164" fontId="21" fillId="5" borderId="1" xfId="0" applyNumberFormat="1" applyFont="1" applyFill="1" applyBorder="1" applyAlignment="1" applyProtection="1">
      <alignment horizontal="right" wrapText="1"/>
    </xf>
    <xf numFmtId="0" fontId="1" fillId="0" borderId="0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164" fontId="21" fillId="0" borderId="1" xfId="1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wrapText="1"/>
    </xf>
    <xf numFmtId="0" fontId="21" fillId="3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164" fontId="21" fillId="3" borderId="1" xfId="1" applyNumberFormat="1" applyFont="1" applyFill="1" applyBorder="1" applyAlignment="1">
      <alignment wrapText="1"/>
    </xf>
    <xf numFmtId="0" fontId="21" fillId="3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164" fontId="21" fillId="0" borderId="1" xfId="1" applyNumberFormat="1" applyFont="1" applyFill="1" applyBorder="1" applyAlignment="1" applyProtection="1">
      <alignment wrapText="1"/>
      <protection locked="0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horizontal="right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164" fontId="23" fillId="3" borderId="1" xfId="1" applyNumberFormat="1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164" fontId="21" fillId="0" borderId="0" xfId="1" applyNumberFormat="1" applyFont="1" applyFill="1" applyBorder="1" applyAlignment="1">
      <alignment wrapText="1"/>
    </xf>
    <xf numFmtId="0" fontId="21" fillId="5" borderId="1" xfId="0" applyFont="1" applyFill="1" applyBorder="1" applyAlignment="1">
      <alignment horizontal="left" vertical="center" wrapText="1"/>
    </xf>
    <xf numFmtId="164" fontId="21" fillId="5" borderId="1" xfId="1" applyNumberFormat="1" applyFont="1" applyFill="1" applyBorder="1" applyAlignment="1">
      <alignment horizontal="right" wrapText="1"/>
    </xf>
    <xf numFmtId="0" fontId="1" fillId="0" borderId="0" xfId="0" applyFont="1" applyFill="1" applyBorder="1"/>
    <xf numFmtId="0" fontId="23" fillId="5" borderId="1" xfId="0" applyFont="1" applyFill="1" applyBorder="1" applyAlignment="1">
      <alignment horizontal="left" vertical="top" wrapText="1"/>
    </xf>
    <xf numFmtId="164" fontId="23" fillId="5" borderId="1" xfId="1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wrapText="1"/>
    </xf>
    <xf numFmtId="164" fontId="20" fillId="5" borderId="1" xfId="1" applyNumberFormat="1" applyFont="1" applyFill="1" applyBorder="1" applyAlignment="1">
      <alignment horizontal="right" vertical="center" wrapText="1"/>
    </xf>
    <xf numFmtId="164" fontId="21" fillId="5" borderId="1" xfId="0" applyNumberFormat="1" applyFont="1" applyFill="1" applyBorder="1" applyAlignment="1">
      <alignment horizontal="right" wrapText="1"/>
    </xf>
    <xf numFmtId="0" fontId="21" fillId="0" borderId="0" xfId="0" applyFont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Protection="1">
      <protection locked="0"/>
    </xf>
    <xf numFmtId="0" fontId="26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horizontal="left" wrapText="1"/>
    </xf>
    <xf numFmtId="0" fontId="21" fillId="5" borderId="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left" vertical="top"/>
      <protection locked="0"/>
    </xf>
    <xf numFmtId="164" fontId="2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7" fillId="0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Zarez" xfId="1" builtinId="3"/>
  </cellStyles>
  <dxfs count="47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%202020%20kopi\2020%20&#381;UPANIJA\FINANCIJSKI%20PLAN%20+%20REBALANSI%20ZA%202020.%20napravljen%2011.10.2019\1.REBALANS%202020%20napravljen%2021.4.2020\TABLICE%20ZA%20I.REBALANS%202020.-korisnici-II.gimnazija%20Osij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I.-prihodi"/>
      <sheetName val="POSEBNI DIO-rashodi"/>
      <sheetName val="REKAPITULACIJA"/>
    </sheetNames>
    <sheetDataSet>
      <sheetData sheetId="0">
        <row r="412">
          <cell r="C412">
            <v>8191336</v>
          </cell>
          <cell r="D412">
            <v>143969</v>
          </cell>
          <cell r="E412">
            <v>8335305</v>
          </cell>
        </row>
        <row r="413">
          <cell r="C413">
            <v>900</v>
          </cell>
          <cell r="D413">
            <v>0</v>
          </cell>
          <cell r="E413">
            <v>900</v>
          </cell>
        </row>
        <row r="414">
          <cell r="C414">
            <v>0</v>
          </cell>
          <cell r="D414">
            <v>0</v>
          </cell>
          <cell r="E414">
            <v>0</v>
          </cell>
        </row>
        <row r="415">
          <cell r="C415">
            <v>50100</v>
          </cell>
          <cell r="D415">
            <v>41044</v>
          </cell>
          <cell r="E415">
            <v>91144</v>
          </cell>
        </row>
        <row r="420">
          <cell r="C420">
            <v>1600</v>
          </cell>
          <cell r="D420">
            <v>21959</v>
          </cell>
          <cell r="E420">
            <v>23559</v>
          </cell>
        </row>
        <row r="421">
          <cell r="C421">
            <v>900310</v>
          </cell>
          <cell r="D421">
            <v>37120</v>
          </cell>
          <cell r="E421">
            <v>937430</v>
          </cell>
        </row>
        <row r="422">
          <cell r="C422">
            <v>0</v>
          </cell>
          <cell r="D422">
            <v>0</v>
          </cell>
          <cell r="E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</row>
        <row r="424">
          <cell r="C424">
            <v>12026</v>
          </cell>
          <cell r="D424">
            <v>3944</v>
          </cell>
          <cell r="E424">
            <v>15970</v>
          </cell>
        </row>
        <row r="425">
          <cell r="C425">
            <v>55200</v>
          </cell>
          <cell r="D425">
            <v>0</v>
          </cell>
          <cell r="E425">
            <v>55200</v>
          </cell>
        </row>
        <row r="426">
          <cell r="C426">
            <v>4500</v>
          </cell>
          <cell r="D426">
            <v>1960</v>
          </cell>
          <cell r="E426">
            <v>6460</v>
          </cell>
        </row>
        <row r="427">
          <cell r="C427">
            <v>7230800</v>
          </cell>
          <cell r="D427">
            <v>120030</v>
          </cell>
          <cell r="E427">
            <v>7350830</v>
          </cell>
        </row>
        <row r="428">
          <cell r="C428">
            <v>37000</v>
          </cell>
          <cell r="D428">
            <v>0</v>
          </cell>
          <cell r="E428">
            <v>37000</v>
          </cell>
        </row>
        <row r="429">
          <cell r="C429">
            <v>900</v>
          </cell>
          <cell r="D429">
            <v>0</v>
          </cell>
          <cell r="E429">
            <v>900</v>
          </cell>
        </row>
        <row r="430">
          <cell r="C430">
            <v>0</v>
          </cell>
          <cell r="D430">
            <v>0</v>
          </cell>
          <cell r="E430">
            <v>0</v>
          </cell>
        </row>
      </sheetData>
      <sheetData sheetId="1">
        <row r="3">
          <cell r="H3" t="str">
            <v>GLAVA 012 02</v>
          </cell>
          <cell r="L3">
            <v>8242336</v>
          </cell>
          <cell r="M3">
            <v>185013</v>
          </cell>
          <cell r="N3">
            <v>8427349</v>
          </cell>
        </row>
        <row r="4">
          <cell r="H4">
            <v>11</v>
          </cell>
          <cell r="L4">
            <v>1600</v>
          </cell>
          <cell r="M4">
            <v>21959</v>
          </cell>
          <cell r="N4">
            <v>23559</v>
          </cell>
        </row>
        <row r="5">
          <cell r="H5">
            <v>12</v>
          </cell>
          <cell r="L5">
            <v>900310</v>
          </cell>
          <cell r="M5">
            <v>37120</v>
          </cell>
          <cell r="N5">
            <v>937430</v>
          </cell>
        </row>
        <row r="6">
          <cell r="H6">
            <v>32</v>
          </cell>
          <cell r="L6">
            <v>55200</v>
          </cell>
          <cell r="M6">
            <v>0</v>
          </cell>
          <cell r="N6">
            <v>55200</v>
          </cell>
        </row>
        <row r="7">
          <cell r="H7">
            <v>49</v>
          </cell>
          <cell r="L7">
            <v>4500</v>
          </cell>
          <cell r="M7">
            <v>1960</v>
          </cell>
          <cell r="N7">
            <v>6460</v>
          </cell>
        </row>
        <row r="8">
          <cell r="H8">
            <v>51</v>
          </cell>
          <cell r="L8">
            <v>0</v>
          </cell>
          <cell r="M8">
            <v>0</v>
          </cell>
          <cell r="N8">
            <v>0</v>
          </cell>
        </row>
        <row r="9">
          <cell r="H9">
            <v>52</v>
          </cell>
          <cell r="L9">
            <v>12026</v>
          </cell>
          <cell r="M9">
            <v>3944</v>
          </cell>
          <cell r="N9">
            <v>15970</v>
          </cell>
        </row>
        <row r="10">
          <cell r="H10">
            <v>54</v>
          </cell>
          <cell r="L10">
            <v>7230800</v>
          </cell>
          <cell r="M10">
            <v>120030</v>
          </cell>
          <cell r="N10">
            <v>7350830</v>
          </cell>
        </row>
        <row r="11">
          <cell r="H11">
            <v>61</v>
          </cell>
          <cell r="L11">
            <v>0</v>
          </cell>
          <cell r="M11">
            <v>0</v>
          </cell>
          <cell r="N11">
            <v>0</v>
          </cell>
        </row>
        <row r="12">
          <cell r="H12">
            <v>62</v>
          </cell>
          <cell r="L12">
            <v>37000</v>
          </cell>
          <cell r="M12">
            <v>0</v>
          </cell>
          <cell r="N12">
            <v>37000</v>
          </cell>
        </row>
        <row r="13">
          <cell r="H13">
            <v>72</v>
          </cell>
          <cell r="L13">
            <v>900</v>
          </cell>
          <cell r="M13">
            <v>0</v>
          </cell>
          <cell r="N13">
            <v>900</v>
          </cell>
        </row>
        <row r="14">
          <cell r="H14">
            <v>81</v>
          </cell>
          <cell r="L14">
            <v>0</v>
          </cell>
          <cell r="M14">
            <v>0</v>
          </cell>
          <cell r="N14">
            <v>0</v>
          </cell>
        </row>
        <row r="15">
          <cell r="H15">
            <v>82</v>
          </cell>
          <cell r="L15">
            <v>0</v>
          </cell>
          <cell r="M15">
            <v>0</v>
          </cell>
          <cell r="N15">
            <v>0</v>
          </cell>
        </row>
        <row r="16">
          <cell r="H16" t="str">
            <v>Program 7006</v>
          </cell>
          <cell r="L16">
            <v>0</v>
          </cell>
          <cell r="M16">
            <v>0</v>
          </cell>
          <cell r="N16">
            <v>0</v>
          </cell>
        </row>
        <row r="17">
          <cell r="H17" t="str">
            <v>K 7006 06</v>
          </cell>
          <cell r="L17">
            <v>0</v>
          </cell>
          <cell r="M17">
            <v>0</v>
          </cell>
          <cell r="N17">
            <v>0</v>
          </cell>
        </row>
        <row r="18">
          <cell r="H18">
            <v>4</v>
          </cell>
          <cell r="L18">
            <v>0</v>
          </cell>
          <cell r="M18">
            <v>0</v>
          </cell>
          <cell r="N18">
            <v>0</v>
          </cell>
        </row>
        <row r="19">
          <cell r="H19">
            <v>42</v>
          </cell>
          <cell r="L19">
            <v>0</v>
          </cell>
          <cell r="M19">
            <v>0</v>
          </cell>
          <cell r="N19">
            <v>0</v>
          </cell>
        </row>
        <row r="20">
          <cell r="H20">
            <v>421</v>
          </cell>
          <cell r="L20">
            <v>0</v>
          </cell>
          <cell r="M20">
            <v>0</v>
          </cell>
          <cell r="N20">
            <v>0</v>
          </cell>
        </row>
        <row r="21">
          <cell r="H21">
            <v>4212</v>
          </cell>
        </row>
        <row r="22">
          <cell r="H22">
            <v>422</v>
          </cell>
          <cell r="L22">
            <v>0</v>
          </cell>
          <cell r="M22">
            <v>0</v>
          </cell>
          <cell r="N22">
            <v>0</v>
          </cell>
        </row>
        <row r="23">
          <cell r="H23">
            <v>4221</v>
          </cell>
        </row>
        <row r="24">
          <cell r="H24">
            <v>4222</v>
          </cell>
        </row>
        <row r="25">
          <cell r="H25">
            <v>4223</v>
          </cell>
        </row>
        <row r="26">
          <cell r="H26">
            <v>4226</v>
          </cell>
        </row>
        <row r="27">
          <cell r="H27">
            <v>4227</v>
          </cell>
        </row>
        <row r="28">
          <cell r="H28">
            <v>423</v>
          </cell>
          <cell r="L28">
            <v>0</v>
          </cell>
          <cell r="M28">
            <v>0</v>
          </cell>
          <cell r="N28">
            <v>0</v>
          </cell>
        </row>
        <row r="29">
          <cell r="H29">
            <v>4231</v>
          </cell>
        </row>
        <row r="31">
          <cell r="H31" t="str">
            <v>K 7006 07</v>
          </cell>
          <cell r="L31">
            <v>0</v>
          </cell>
          <cell r="M31">
            <v>0</v>
          </cell>
          <cell r="N31">
            <v>0</v>
          </cell>
        </row>
        <row r="32">
          <cell r="H32">
            <v>3</v>
          </cell>
          <cell r="L32">
            <v>0</v>
          </cell>
          <cell r="M32">
            <v>0</v>
          </cell>
          <cell r="N32">
            <v>0</v>
          </cell>
        </row>
        <row r="33">
          <cell r="H33">
            <v>32</v>
          </cell>
          <cell r="L33">
            <v>0</v>
          </cell>
          <cell r="M33">
            <v>0</v>
          </cell>
          <cell r="N33">
            <v>0</v>
          </cell>
        </row>
        <row r="34">
          <cell r="H34">
            <v>323</v>
          </cell>
          <cell r="L34">
            <v>0</v>
          </cell>
          <cell r="M34">
            <v>0</v>
          </cell>
          <cell r="N34">
            <v>0</v>
          </cell>
        </row>
        <row r="35">
          <cell r="H35">
            <v>3232</v>
          </cell>
        </row>
        <row r="36">
          <cell r="H36">
            <v>3237</v>
          </cell>
        </row>
        <row r="38">
          <cell r="H38" t="str">
            <v>A 7006 04</v>
          </cell>
          <cell r="L38">
            <v>0</v>
          </cell>
          <cell r="M38">
            <v>0</v>
          </cell>
          <cell r="N38">
            <v>0</v>
          </cell>
        </row>
        <row r="39">
          <cell r="H39">
            <v>3</v>
          </cell>
          <cell r="L39">
            <v>0</v>
          </cell>
          <cell r="M39">
            <v>0</v>
          </cell>
          <cell r="N39">
            <v>0</v>
          </cell>
        </row>
        <row r="40">
          <cell r="H40">
            <v>32</v>
          </cell>
          <cell r="L40">
            <v>0</v>
          </cell>
          <cell r="M40">
            <v>0</v>
          </cell>
          <cell r="N40">
            <v>0</v>
          </cell>
        </row>
        <row r="41">
          <cell r="H41">
            <v>321</v>
          </cell>
          <cell r="L41">
            <v>0</v>
          </cell>
          <cell r="M41">
            <v>0</v>
          </cell>
          <cell r="N41">
            <v>0</v>
          </cell>
        </row>
        <row r="42">
          <cell r="H42">
            <v>3211</v>
          </cell>
        </row>
        <row r="43">
          <cell r="H43">
            <v>3213</v>
          </cell>
        </row>
        <row r="44">
          <cell r="H44">
            <v>3214</v>
          </cell>
        </row>
        <row r="45">
          <cell r="H45">
            <v>322</v>
          </cell>
          <cell r="L45">
            <v>0</v>
          </cell>
          <cell r="M45">
            <v>0</v>
          </cell>
          <cell r="N45">
            <v>0</v>
          </cell>
        </row>
        <row r="46">
          <cell r="H46">
            <v>3221</v>
          </cell>
        </row>
        <row r="47">
          <cell r="H47">
            <v>3223</v>
          </cell>
        </row>
        <row r="48">
          <cell r="H48">
            <v>3224</v>
          </cell>
        </row>
        <row r="49">
          <cell r="H49">
            <v>3225</v>
          </cell>
        </row>
        <row r="50">
          <cell r="H50">
            <v>3227</v>
          </cell>
        </row>
        <row r="51">
          <cell r="H51">
            <v>323</v>
          </cell>
          <cell r="L51">
            <v>0</v>
          </cell>
          <cell r="M51">
            <v>0</v>
          </cell>
          <cell r="N51">
            <v>0</v>
          </cell>
        </row>
        <row r="52">
          <cell r="H52">
            <v>3231</v>
          </cell>
        </row>
        <row r="53">
          <cell r="H53">
            <v>3232</v>
          </cell>
        </row>
        <row r="54">
          <cell r="H54">
            <v>3233</v>
          </cell>
        </row>
        <row r="55">
          <cell r="H55">
            <v>3234</v>
          </cell>
        </row>
        <row r="56">
          <cell r="H56">
            <v>3235</v>
          </cell>
        </row>
        <row r="57">
          <cell r="H57">
            <v>3236</v>
          </cell>
        </row>
        <row r="58">
          <cell r="H58">
            <v>3237</v>
          </cell>
        </row>
        <row r="59">
          <cell r="H59">
            <v>3238</v>
          </cell>
        </row>
        <row r="60">
          <cell r="H60">
            <v>3239</v>
          </cell>
        </row>
        <row r="61">
          <cell r="H61">
            <v>324</v>
          </cell>
          <cell r="L61">
            <v>0</v>
          </cell>
          <cell r="M61">
            <v>0</v>
          </cell>
          <cell r="N61">
            <v>0</v>
          </cell>
        </row>
        <row r="62">
          <cell r="H62">
            <v>3241</v>
          </cell>
        </row>
        <row r="63">
          <cell r="H63">
            <v>329</v>
          </cell>
          <cell r="L63">
            <v>0</v>
          </cell>
          <cell r="M63">
            <v>0</v>
          </cell>
          <cell r="N63">
            <v>0</v>
          </cell>
        </row>
        <row r="64">
          <cell r="H64">
            <v>3292</v>
          </cell>
        </row>
        <row r="65">
          <cell r="H65">
            <v>3293</v>
          </cell>
        </row>
        <row r="66">
          <cell r="H66">
            <v>3294</v>
          </cell>
        </row>
        <row r="67">
          <cell r="H67">
            <v>3295</v>
          </cell>
        </row>
        <row r="68">
          <cell r="H68">
            <v>3299</v>
          </cell>
        </row>
        <row r="69">
          <cell r="H69">
            <v>34</v>
          </cell>
          <cell r="L69">
            <v>0</v>
          </cell>
          <cell r="M69">
            <v>0</v>
          </cell>
          <cell r="N69">
            <v>0</v>
          </cell>
        </row>
        <row r="70">
          <cell r="H70">
            <v>343</v>
          </cell>
          <cell r="L70">
            <v>0</v>
          </cell>
          <cell r="M70">
            <v>0</v>
          </cell>
          <cell r="N70">
            <v>0</v>
          </cell>
        </row>
        <row r="71">
          <cell r="H71">
            <v>3431</v>
          </cell>
        </row>
        <row r="72">
          <cell r="H72">
            <v>3433</v>
          </cell>
        </row>
        <row r="73">
          <cell r="H73">
            <v>3434</v>
          </cell>
        </row>
        <row r="75">
          <cell r="H75" t="str">
            <v>A 7006 05</v>
          </cell>
          <cell r="L75">
            <v>0</v>
          </cell>
          <cell r="M75">
            <v>0</v>
          </cell>
          <cell r="N75">
            <v>0</v>
          </cell>
        </row>
        <row r="76">
          <cell r="H76">
            <v>3</v>
          </cell>
          <cell r="L76">
            <v>0</v>
          </cell>
          <cell r="M76">
            <v>0</v>
          </cell>
          <cell r="N76">
            <v>0</v>
          </cell>
        </row>
        <row r="77">
          <cell r="H77">
            <v>32</v>
          </cell>
          <cell r="L77">
            <v>0</v>
          </cell>
          <cell r="M77">
            <v>0</v>
          </cell>
          <cell r="N77">
            <v>0</v>
          </cell>
        </row>
        <row r="78">
          <cell r="H78">
            <v>322</v>
          </cell>
          <cell r="L78">
            <v>0</v>
          </cell>
          <cell r="M78">
            <v>0</v>
          </cell>
          <cell r="N78">
            <v>0</v>
          </cell>
        </row>
        <row r="79">
          <cell r="H79">
            <v>3221</v>
          </cell>
        </row>
        <row r="80">
          <cell r="H80">
            <v>3223</v>
          </cell>
        </row>
        <row r="81">
          <cell r="H81">
            <v>3225</v>
          </cell>
        </row>
        <row r="82">
          <cell r="H82">
            <v>323</v>
          </cell>
          <cell r="L82">
            <v>0</v>
          </cell>
          <cell r="M82">
            <v>0</v>
          </cell>
          <cell r="N82">
            <v>0</v>
          </cell>
        </row>
        <row r="83">
          <cell r="H83">
            <v>3231</v>
          </cell>
        </row>
        <row r="84">
          <cell r="H84">
            <v>3232</v>
          </cell>
        </row>
        <row r="85">
          <cell r="H85">
            <v>3234</v>
          </cell>
        </row>
        <row r="86">
          <cell r="H86">
            <v>3235</v>
          </cell>
        </row>
        <row r="87">
          <cell r="H87">
            <v>3236</v>
          </cell>
        </row>
        <row r="88">
          <cell r="H88">
            <v>3237</v>
          </cell>
        </row>
        <row r="89">
          <cell r="H89">
            <v>3239</v>
          </cell>
        </row>
        <row r="90">
          <cell r="H90">
            <v>329</v>
          </cell>
          <cell r="L90">
            <v>0</v>
          </cell>
          <cell r="M90">
            <v>0</v>
          </cell>
          <cell r="N90">
            <v>0</v>
          </cell>
        </row>
        <row r="91">
          <cell r="H91">
            <v>3292</v>
          </cell>
        </row>
        <row r="93">
          <cell r="H93" t="str">
            <v>Program 7007</v>
          </cell>
          <cell r="L93">
            <v>900310</v>
          </cell>
          <cell r="M93">
            <v>37120</v>
          </cell>
          <cell r="N93">
            <v>937430</v>
          </cell>
        </row>
        <row r="94">
          <cell r="H94" t="str">
            <v>K 7007 08</v>
          </cell>
          <cell r="L94">
            <v>0</v>
          </cell>
          <cell r="M94">
            <v>39120</v>
          </cell>
          <cell r="N94">
            <v>39120</v>
          </cell>
        </row>
        <row r="95">
          <cell r="H95">
            <v>4</v>
          </cell>
          <cell r="L95">
            <v>0</v>
          </cell>
          <cell r="M95">
            <v>39120</v>
          </cell>
          <cell r="N95">
            <v>39120</v>
          </cell>
        </row>
        <row r="96">
          <cell r="H96">
            <v>42</v>
          </cell>
          <cell r="L96">
            <v>0</v>
          </cell>
          <cell r="M96">
            <v>39120</v>
          </cell>
          <cell r="N96">
            <v>39120</v>
          </cell>
        </row>
        <row r="97">
          <cell r="H97">
            <v>421</v>
          </cell>
          <cell r="L97">
            <v>0</v>
          </cell>
          <cell r="M97">
            <v>0</v>
          </cell>
          <cell r="N97">
            <v>0</v>
          </cell>
        </row>
        <row r="98">
          <cell r="H98">
            <v>4212</v>
          </cell>
        </row>
        <row r="99">
          <cell r="H99">
            <v>422</v>
          </cell>
          <cell r="L99">
            <v>0</v>
          </cell>
          <cell r="M99">
            <v>39120</v>
          </cell>
          <cell r="N99">
            <v>39120</v>
          </cell>
        </row>
        <row r="100">
          <cell r="H100">
            <v>4221</v>
          </cell>
          <cell r="M100">
            <v>38520</v>
          </cell>
          <cell r="N100">
            <v>38520</v>
          </cell>
        </row>
        <row r="101">
          <cell r="H101">
            <v>4222</v>
          </cell>
          <cell r="M101">
            <v>200</v>
          </cell>
          <cell r="N101">
            <v>200</v>
          </cell>
        </row>
        <row r="102">
          <cell r="H102">
            <v>4223</v>
          </cell>
          <cell r="M102">
            <v>200</v>
          </cell>
          <cell r="N102">
            <v>200</v>
          </cell>
        </row>
        <row r="103">
          <cell r="H103">
            <v>4226</v>
          </cell>
          <cell r="M103">
            <v>100</v>
          </cell>
          <cell r="N103">
            <v>100</v>
          </cell>
        </row>
        <row r="104">
          <cell r="H104">
            <v>4227</v>
          </cell>
          <cell r="M104">
            <v>100</v>
          </cell>
          <cell r="N104">
            <v>100</v>
          </cell>
        </row>
        <row r="106">
          <cell r="H106" t="str">
            <v>K 7007 09</v>
          </cell>
          <cell r="L106">
            <v>27000</v>
          </cell>
          <cell r="M106">
            <v>-2000</v>
          </cell>
          <cell r="N106">
            <v>25000</v>
          </cell>
        </row>
        <row r="107">
          <cell r="H107">
            <v>3</v>
          </cell>
          <cell r="L107">
            <v>27000</v>
          </cell>
          <cell r="M107">
            <v>-2000</v>
          </cell>
          <cell r="N107">
            <v>25000</v>
          </cell>
        </row>
        <row r="108">
          <cell r="H108">
            <v>32</v>
          </cell>
          <cell r="L108">
            <v>27000</v>
          </cell>
          <cell r="M108">
            <v>-2000</v>
          </cell>
          <cell r="N108">
            <v>25000</v>
          </cell>
        </row>
        <row r="109">
          <cell r="H109">
            <v>323</v>
          </cell>
          <cell r="L109">
            <v>27000</v>
          </cell>
          <cell r="M109">
            <v>-2000</v>
          </cell>
          <cell r="N109">
            <v>25000</v>
          </cell>
        </row>
        <row r="110">
          <cell r="H110">
            <v>3232</v>
          </cell>
          <cell r="L110">
            <v>27000</v>
          </cell>
          <cell r="M110">
            <v>-2000</v>
          </cell>
          <cell r="N110">
            <v>25000</v>
          </cell>
        </row>
        <row r="111">
          <cell r="H111">
            <v>3237</v>
          </cell>
        </row>
        <row r="113">
          <cell r="H113" t="str">
            <v>A 7007 05</v>
          </cell>
          <cell r="L113">
            <v>220380</v>
          </cell>
          <cell r="M113">
            <v>0</v>
          </cell>
          <cell r="N113">
            <v>220380</v>
          </cell>
        </row>
        <row r="114">
          <cell r="H114">
            <v>3</v>
          </cell>
          <cell r="L114">
            <v>220380</v>
          </cell>
          <cell r="M114">
            <v>0</v>
          </cell>
          <cell r="N114">
            <v>220380</v>
          </cell>
        </row>
        <row r="115">
          <cell r="H115">
            <v>32</v>
          </cell>
          <cell r="L115">
            <v>220380</v>
          </cell>
          <cell r="M115">
            <v>0</v>
          </cell>
          <cell r="N115">
            <v>220380</v>
          </cell>
        </row>
        <row r="116">
          <cell r="H116">
            <v>321</v>
          </cell>
          <cell r="L116">
            <v>51000</v>
          </cell>
          <cell r="M116">
            <v>0</v>
          </cell>
          <cell r="N116">
            <v>51000</v>
          </cell>
        </row>
        <row r="117">
          <cell r="H117">
            <v>3211</v>
          </cell>
          <cell r="L117">
            <v>38500</v>
          </cell>
          <cell r="M117">
            <v>-500</v>
          </cell>
          <cell r="N117">
            <v>38000</v>
          </cell>
        </row>
        <row r="118">
          <cell r="H118">
            <v>3213</v>
          </cell>
          <cell r="L118">
            <v>12000</v>
          </cell>
          <cell r="N118">
            <v>12000</v>
          </cell>
        </row>
        <row r="119">
          <cell r="H119">
            <v>3214</v>
          </cell>
          <cell r="L119">
            <v>500</v>
          </cell>
          <cell r="M119">
            <v>500</v>
          </cell>
          <cell r="N119">
            <v>1000</v>
          </cell>
        </row>
        <row r="120">
          <cell r="H120">
            <v>322</v>
          </cell>
          <cell r="L120">
            <v>89000</v>
          </cell>
          <cell r="M120">
            <v>0</v>
          </cell>
          <cell r="N120">
            <v>89000</v>
          </cell>
        </row>
        <row r="121">
          <cell r="H121">
            <v>3221</v>
          </cell>
          <cell r="L121">
            <v>51000</v>
          </cell>
          <cell r="N121">
            <v>51000</v>
          </cell>
        </row>
        <row r="122">
          <cell r="H122">
            <v>3222</v>
          </cell>
        </row>
        <row r="123">
          <cell r="H123">
            <v>3224</v>
          </cell>
          <cell r="L123">
            <v>16000</v>
          </cell>
          <cell r="N123">
            <v>16000</v>
          </cell>
        </row>
        <row r="124">
          <cell r="H124">
            <v>3225</v>
          </cell>
          <cell r="L124">
            <v>20000</v>
          </cell>
          <cell r="N124">
            <v>20000</v>
          </cell>
        </row>
        <row r="125">
          <cell r="H125">
            <v>3227</v>
          </cell>
          <cell r="L125">
            <v>2000</v>
          </cell>
          <cell r="N125">
            <v>2000</v>
          </cell>
        </row>
        <row r="126">
          <cell r="H126">
            <v>323</v>
          </cell>
          <cell r="L126">
            <v>61075</v>
          </cell>
          <cell r="M126">
            <v>0</v>
          </cell>
          <cell r="N126">
            <v>61075</v>
          </cell>
        </row>
        <row r="127">
          <cell r="H127">
            <v>3231</v>
          </cell>
          <cell r="L127">
            <v>11000</v>
          </cell>
          <cell r="N127">
            <v>11000</v>
          </cell>
        </row>
        <row r="128">
          <cell r="H128">
            <v>3232</v>
          </cell>
          <cell r="L128">
            <v>11500</v>
          </cell>
          <cell r="N128">
            <v>11500</v>
          </cell>
        </row>
        <row r="129">
          <cell r="H129">
            <v>3233</v>
          </cell>
        </row>
        <row r="130">
          <cell r="H130">
            <v>3234</v>
          </cell>
          <cell r="L130">
            <v>32750</v>
          </cell>
          <cell r="N130">
            <v>32750</v>
          </cell>
        </row>
        <row r="131">
          <cell r="H131">
            <v>3235</v>
          </cell>
        </row>
        <row r="132">
          <cell r="H132">
            <v>3236</v>
          </cell>
        </row>
        <row r="133">
          <cell r="H133">
            <v>3237</v>
          </cell>
        </row>
        <row r="134">
          <cell r="H134">
            <v>3238</v>
          </cell>
          <cell r="L134">
            <v>825</v>
          </cell>
          <cell r="N134">
            <v>825</v>
          </cell>
        </row>
        <row r="135">
          <cell r="H135">
            <v>3239</v>
          </cell>
          <cell r="L135">
            <v>5000</v>
          </cell>
          <cell r="N135">
            <v>5000</v>
          </cell>
        </row>
        <row r="136">
          <cell r="H136">
            <v>324</v>
          </cell>
          <cell r="L136">
            <v>0</v>
          </cell>
          <cell r="M136">
            <v>0</v>
          </cell>
          <cell r="N136">
            <v>0</v>
          </cell>
        </row>
        <row r="137">
          <cell r="H137">
            <v>3241</v>
          </cell>
        </row>
        <row r="138">
          <cell r="H138">
            <v>329</v>
          </cell>
          <cell r="L138">
            <v>19305</v>
          </cell>
          <cell r="M138">
            <v>0</v>
          </cell>
          <cell r="N138">
            <v>19305</v>
          </cell>
        </row>
        <row r="139">
          <cell r="H139">
            <v>3292</v>
          </cell>
        </row>
        <row r="140">
          <cell r="H140">
            <v>3293</v>
          </cell>
          <cell r="L140">
            <v>8000</v>
          </cell>
          <cell r="N140">
            <v>8000</v>
          </cell>
        </row>
        <row r="141">
          <cell r="H141">
            <v>3294</v>
          </cell>
        </row>
        <row r="142">
          <cell r="H142">
            <v>3295</v>
          </cell>
          <cell r="L142">
            <v>1000</v>
          </cell>
          <cell r="N142">
            <v>1000</v>
          </cell>
        </row>
        <row r="143">
          <cell r="H143">
            <v>3299</v>
          </cell>
          <cell r="L143">
            <v>10305</v>
          </cell>
          <cell r="N143">
            <v>10305</v>
          </cell>
        </row>
        <row r="144">
          <cell r="H144">
            <v>34</v>
          </cell>
          <cell r="L144">
            <v>0</v>
          </cell>
          <cell r="M144">
            <v>0</v>
          </cell>
          <cell r="N144">
            <v>0</v>
          </cell>
        </row>
        <row r="145">
          <cell r="H145">
            <v>343</v>
          </cell>
          <cell r="L145">
            <v>0</v>
          </cell>
          <cell r="M145">
            <v>0</v>
          </cell>
          <cell r="N145">
            <v>0</v>
          </cell>
        </row>
        <row r="146">
          <cell r="H146">
            <v>3431</v>
          </cell>
        </row>
        <row r="147">
          <cell r="H147">
            <v>3433</v>
          </cell>
        </row>
        <row r="148">
          <cell r="H148">
            <v>3434</v>
          </cell>
        </row>
        <row r="150">
          <cell r="H150" t="str">
            <v>A 7007 06</v>
          </cell>
          <cell r="L150">
            <v>652930</v>
          </cell>
          <cell r="M150">
            <v>0</v>
          </cell>
          <cell r="N150">
            <v>652930</v>
          </cell>
        </row>
        <row r="151">
          <cell r="H151">
            <v>3</v>
          </cell>
          <cell r="L151">
            <v>652930</v>
          </cell>
          <cell r="M151">
            <v>0</v>
          </cell>
          <cell r="N151">
            <v>652930</v>
          </cell>
        </row>
        <row r="152">
          <cell r="H152">
            <v>32</v>
          </cell>
          <cell r="L152">
            <v>652930</v>
          </cell>
          <cell r="M152">
            <v>0</v>
          </cell>
          <cell r="N152">
            <v>652930</v>
          </cell>
        </row>
        <row r="153">
          <cell r="H153">
            <v>321</v>
          </cell>
          <cell r="L153">
            <v>155000</v>
          </cell>
          <cell r="M153">
            <v>0</v>
          </cell>
          <cell r="N153">
            <v>155000</v>
          </cell>
        </row>
        <row r="154">
          <cell r="H154">
            <v>3212</v>
          </cell>
          <cell r="L154">
            <v>155000</v>
          </cell>
          <cell r="N154">
            <v>155000</v>
          </cell>
        </row>
        <row r="155">
          <cell r="H155">
            <v>322</v>
          </cell>
          <cell r="L155">
            <v>255000</v>
          </cell>
          <cell r="M155">
            <v>0</v>
          </cell>
          <cell r="N155">
            <v>255000</v>
          </cell>
        </row>
        <row r="156">
          <cell r="H156">
            <v>3221</v>
          </cell>
        </row>
        <row r="157">
          <cell r="H157">
            <v>3222</v>
          </cell>
        </row>
        <row r="158">
          <cell r="H158">
            <v>3223</v>
          </cell>
          <cell r="L158">
            <v>255000</v>
          </cell>
          <cell r="N158">
            <v>255000</v>
          </cell>
        </row>
        <row r="159">
          <cell r="H159">
            <v>323</v>
          </cell>
          <cell r="L159">
            <v>242930</v>
          </cell>
          <cell r="M159">
            <v>0</v>
          </cell>
          <cell r="N159">
            <v>242930</v>
          </cell>
        </row>
        <row r="160">
          <cell r="H160">
            <v>3232</v>
          </cell>
          <cell r="L160">
            <v>50000</v>
          </cell>
          <cell r="M160">
            <v>-1541</v>
          </cell>
          <cell r="N160">
            <v>48459</v>
          </cell>
        </row>
        <row r="161">
          <cell r="H161">
            <v>3234</v>
          </cell>
          <cell r="L161">
            <v>13430</v>
          </cell>
          <cell r="M161">
            <v>1541</v>
          </cell>
          <cell r="N161">
            <v>14971</v>
          </cell>
        </row>
        <row r="162">
          <cell r="H162">
            <v>3235</v>
          </cell>
          <cell r="L162">
            <v>170000</v>
          </cell>
          <cell r="N162">
            <v>170000</v>
          </cell>
        </row>
        <row r="163">
          <cell r="H163">
            <v>3236</v>
          </cell>
          <cell r="L163">
            <v>9500</v>
          </cell>
          <cell r="N163">
            <v>9500</v>
          </cell>
        </row>
        <row r="164">
          <cell r="H164">
            <v>3239</v>
          </cell>
        </row>
        <row r="165">
          <cell r="H165">
            <v>329</v>
          </cell>
          <cell r="L165">
            <v>0</v>
          </cell>
          <cell r="M165">
            <v>0</v>
          </cell>
          <cell r="N165">
            <v>0</v>
          </cell>
        </row>
        <row r="166">
          <cell r="H166">
            <v>3292</v>
          </cell>
        </row>
        <row r="168">
          <cell r="H168" t="str">
            <v>A 7007 07</v>
          </cell>
          <cell r="L168">
            <v>0</v>
          </cell>
          <cell r="M168">
            <v>0</v>
          </cell>
          <cell r="N168">
            <v>0</v>
          </cell>
        </row>
        <row r="169">
          <cell r="H169">
            <v>3</v>
          </cell>
          <cell r="L169">
            <v>0</v>
          </cell>
          <cell r="M169">
            <v>0</v>
          </cell>
          <cell r="N169">
            <v>0</v>
          </cell>
        </row>
        <row r="170">
          <cell r="H170">
            <v>32</v>
          </cell>
          <cell r="L170">
            <v>0</v>
          </cell>
          <cell r="M170">
            <v>0</v>
          </cell>
          <cell r="N170">
            <v>0</v>
          </cell>
        </row>
        <row r="171">
          <cell r="H171">
            <v>322</v>
          </cell>
          <cell r="L171">
            <v>0</v>
          </cell>
          <cell r="M171">
            <v>0</v>
          </cell>
          <cell r="N171">
            <v>0</v>
          </cell>
        </row>
        <row r="172">
          <cell r="H172">
            <v>3221</v>
          </cell>
        </row>
        <row r="173">
          <cell r="H173">
            <v>3222</v>
          </cell>
        </row>
        <row r="174">
          <cell r="H174">
            <v>3223</v>
          </cell>
        </row>
        <row r="175">
          <cell r="H175">
            <v>323</v>
          </cell>
          <cell r="L175">
            <v>0</v>
          </cell>
          <cell r="M175">
            <v>0</v>
          </cell>
          <cell r="N175">
            <v>0</v>
          </cell>
        </row>
        <row r="176">
          <cell r="H176">
            <v>3232</v>
          </cell>
        </row>
        <row r="177">
          <cell r="H177">
            <v>3234</v>
          </cell>
        </row>
        <row r="179">
          <cell r="H179" t="str">
            <v>Program 7011</v>
          </cell>
          <cell r="L179">
            <v>7328400</v>
          </cell>
          <cell r="M179">
            <v>121990</v>
          </cell>
          <cell r="N179">
            <v>7450390</v>
          </cell>
        </row>
        <row r="180">
          <cell r="H180" t="str">
            <v>A 7011 01</v>
          </cell>
          <cell r="L180">
            <v>0</v>
          </cell>
          <cell r="M180">
            <v>0</v>
          </cell>
          <cell r="N180">
            <v>0</v>
          </cell>
        </row>
        <row r="181">
          <cell r="H181">
            <v>32</v>
          </cell>
          <cell r="L181">
            <v>0</v>
          </cell>
          <cell r="M181">
            <v>0</v>
          </cell>
          <cell r="N181">
            <v>0</v>
          </cell>
        </row>
        <row r="182">
          <cell r="H182">
            <v>33</v>
          </cell>
          <cell r="L182">
            <v>0</v>
          </cell>
          <cell r="M182">
            <v>0</v>
          </cell>
          <cell r="N182">
            <v>0</v>
          </cell>
        </row>
        <row r="183">
          <cell r="H183">
            <v>49</v>
          </cell>
          <cell r="L183">
            <v>0</v>
          </cell>
          <cell r="M183">
            <v>0</v>
          </cell>
          <cell r="N183">
            <v>0</v>
          </cell>
        </row>
        <row r="184">
          <cell r="H184">
            <v>54</v>
          </cell>
          <cell r="L184">
            <v>0</v>
          </cell>
          <cell r="M184">
            <v>0</v>
          </cell>
          <cell r="N184">
            <v>0</v>
          </cell>
        </row>
        <row r="185">
          <cell r="H185">
            <v>62</v>
          </cell>
          <cell r="L185">
            <v>0</v>
          </cell>
          <cell r="M185">
            <v>0</v>
          </cell>
          <cell r="N185">
            <v>0</v>
          </cell>
        </row>
        <row r="186">
          <cell r="H186">
            <v>72</v>
          </cell>
          <cell r="L186">
            <v>0</v>
          </cell>
          <cell r="M186">
            <v>0</v>
          </cell>
          <cell r="N186">
            <v>0</v>
          </cell>
        </row>
        <row r="187">
          <cell r="H187">
            <v>82</v>
          </cell>
          <cell r="L187">
            <v>0</v>
          </cell>
          <cell r="M187">
            <v>0</v>
          </cell>
          <cell r="N187">
            <v>0</v>
          </cell>
        </row>
        <row r="188">
          <cell r="H188">
            <v>3</v>
          </cell>
          <cell r="L188">
            <v>0</v>
          </cell>
          <cell r="M188">
            <v>0</v>
          </cell>
          <cell r="N188">
            <v>0</v>
          </cell>
        </row>
        <row r="189">
          <cell r="H189">
            <v>31</v>
          </cell>
          <cell r="L189">
            <v>0</v>
          </cell>
          <cell r="M189">
            <v>0</v>
          </cell>
          <cell r="N189">
            <v>0</v>
          </cell>
        </row>
        <row r="190">
          <cell r="H190">
            <v>311</v>
          </cell>
          <cell r="L190">
            <v>0</v>
          </cell>
          <cell r="M190">
            <v>0</v>
          </cell>
          <cell r="N190">
            <v>0</v>
          </cell>
        </row>
        <row r="191">
          <cell r="H191">
            <v>3111</v>
          </cell>
        </row>
        <row r="192">
          <cell r="H192">
            <v>3111</v>
          </cell>
        </row>
        <row r="193">
          <cell r="H193">
            <v>3111</v>
          </cell>
        </row>
        <row r="194">
          <cell r="H194">
            <v>3113</v>
          </cell>
        </row>
        <row r="195">
          <cell r="H195">
            <v>3114</v>
          </cell>
        </row>
        <row r="196">
          <cell r="H196">
            <v>312</v>
          </cell>
          <cell r="L196">
            <v>0</v>
          </cell>
          <cell r="M196">
            <v>0</v>
          </cell>
          <cell r="N196">
            <v>0</v>
          </cell>
        </row>
        <row r="197">
          <cell r="H197">
            <v>3121</v>
          </cell>
        </row>
        <row r="198">
          <cell r="H198">
            <v>3121</v>
          </cell>
        </row>
        <row r="199">
          <cell r="H199">
            <v>313</v>
          </cell>
          <cell r="L199">
            <v>0</v>
          </cell>
          <cell r="M199">
            <v>0</v>
          </cell>
          <cell r="N199">
            <v>0</v>
          </cell>
        </row>
        <row r="200">
          <cell r="H200">
            <v>3132</v>
          </cell>
        </row>
        <row r="201">
          <cell r="H201">
            <v>3132</v>
          </cell>
        </row>
        <row r="202">
          <cell r="H202">
            <v>3132</v>
          </cell>
        </row>
        <row r="203">
          <cell r="H203">
            <v>3133</v>
          </cell>
        </row>
        <row r="204">
          <cell r="H204">
            <v>32</v>
          </cell>
          <cell r="L204">
            <v>0</v>
          </cell>
          <cell r="M204">
            <v>0</v>
          </cell>
          <cell r="N204">
            <v>0</v>
          </cell>
        </row>
        <row r="205">
          <cell r="H205">
            <v>321</v>
          </cell>
          <cell r="L205">
            <v>0</v>
          </cell>
          <cell r="M205">
            <v>0</v>
          </cell>
          <cell r="N205">
            <v>0</v>
          </cell>
        </row>
        <row r="206">
          <cell r="H206">
            <v>3211</v>
          </cell>
        </row>
        <row r="207">
          <cell r="H207">
            <v>3211</v>
          </cell>
        </row>
        <row r="208">
          <cell r="H208">
            <v>3211</v>
          </cell>
        </row>
        <row r="209">
          <cell r="H209">
            <v>3211</v>
          </cell>
        </row>
        <row r="210">
          <cell r="H210">
            <v>3211</v>
          </cell>
        </row>
        <row r="211">
          <cell r="H211">
            <v>3212</v>
          </cell>
        </row>
        <row r="212">
          <cell r="H212">
            <v>3212</v>
          </cell>
        </row>
        <row r="213">
          <cell r="H213">
            <v>3212</v>
          </cell>
        </row>
        <row r="214">
          <cell r="H214">
            <v>3213</v>
          </cell>
        </row>
        <row r="215">
          <cell r="H215">
            <v>3213</v>
          </cell>
        </row>
        <row r="216">
          <cell r="H216">
            <v>3213</v>
          </cell>
        </row>
        <row r="217">
          <cell r="H217">
            <v>3214</v>
          </cell>
        </row>
        <row r="218">
          <cell r="H218">
            <v>3214</v>
          </cell>
        </row>
        <row r="219">
          <cell r="H219">
            <v>3214</v>
          </cell>
        </row>
        <row r="220">
          <cell r="H220">
            <v>322</v>
          </cell>
          <cell r="L220">
            <v>0</v>
          </cell>
          <cell r="M220">
            <v>0</v>
          </cell>
          <cell r="N220">
            <v>0</v>
          </cell>
        </row>
        <row r="221">
          <cell r="H221">
            <v>3221</v>
          </cell>
        </row>
        <row r="222">
          <cell r="H222">
            <v>3221</v>
          </cell>
        </row>
        <row r="223">
          <cell r="H223">
            <v>3221</v>
          </cell>
        </row>
        <row r="224">
          <cell r="H224">
            <v>3221</v>
          </cell>
        </row>
        <row r="225">
          <cell r="H225">
            <v>3221</v>
          </cell>
        </row>
        <row r="226">
          <cell r="H226">
            <v>3221</v>
          </cell>
        </row>
        <row r="227">
          <cell r="H227">
            <v>3222</v>
          </cell>
        </row>
        <row r="228">
          <cell r="H228">
            <v>3222</v>
          </cell>
        </row>
        <row r="229">
          <cell r="H229">
            <v>3222</v>
          </cell>
        </row>
        <row r="230">
          <cell r="H230">
            <v>3222</v>
          </cell>
        </row>
        <row r="231">
          <cell r="H231">
            <v>3223</v>
          </cell>
        </row>
        <row r="232">
          <cell r="H232">
            <v>3223</v>
          </cell>
        </row>
        <row r="233">
          <cell r="H233">
            <v>3223</v>
          </cell>
        </row>
        <row r="234">
          <cell r="H234">
            <v>3224</v>
          </cell>
        </row>
        <row r="235">
          <cell r="H235">
            <v>3224</v>
          </cell>
        </row>
        <row r="236">
          <cell r="H236">
            <v>3224</v>
          </cell>
        </row>
        <row r="237">
          <cell r="H237">
            <v>3225</v>
          </cell>
        </row>
        <row r="238">
          <cell r="H238">
            <v>3225</v>
          </cell>
        </row>
        <row r="239">
          <cell r="H239">
            <v>3225</v>
          </cell>
        </row>
        <row r="240">
          <cell r="H240">
            <v>3225</v>
          </cell>
        </row>
        <row r="241">
          <cell r="H241">
            <v>3227</v>
          </cell>
        </row>
        <row r="242">
          <cell r="H242">
            <v>3227</v>
          </cell>
        </row>
        <row r="243">
          <cell r="H243">
            <v>323</v>
          </cell>
          <cell r="L243">
            <v>0</v>
          </cell>
          <cell r="M243">
            <v>0</v>
          </cell>
          <cell r="N243">
            <v>0</v>
          </cell>
        </row>
        <row r="244">
          <cell r="H244">
            <v>3231</v>
          </cell>
        </row>
        <row r="245">
          <cell r="H245">
            <v>3231</v>
          </cell>
        </row>
        <row r="246">
          <cell r="H246">
            <v>3231</v>
          </cell>
        </row>
        <row r="247">
          <cell r="H247">
            <v>3231</v>
          </cell>
        </row>
        <row r="248">
          <cell r="H248">
            <v>3232</v>
          </cell>
        </row>
        <row r="249">
          <cell r="H249">
            <v>3232</v>
          </cell>
        </row>
        <row r="250">
          <cell r="H250">
            <v>3232</v>
          </cell>
        </row>
        <row r="251">
          <cell r="H251">
            <v>3232</v>
          </cell>
        </row>
        <row r="252">
          <cell r="H252">
            <v>3232</v>
          </cell>
        </row>
        <row r="253">
          <cell r="H253">
            <v>3232</v>
          </cell>
        </row>
        <row r="254">
          <cell r="H254">
            <v>3233</v>
          </cell>
        </row>
        <row r="255">
          <cell r="H255">
            <v>3233</v>
          </cell>
        </row>
        <row r="256">
          <cell r="H256">
            <v>3233</v>
          </cell>
        </row>
        <row r="257">
          <cell r="H257">
            <v>3234</v>
          </cell>
        </row>
        <row r="258">
          <cell r="H258">
            <v>3234</v>
          </cell>
        </row>
        <row r="259">
          <cell r="H259">
            <v>3235</v>
          </cell>
        </row>
        <row r="260">
          <cell r="H260">
            <v>3235</v>
          </cell>
        </row>
        <row r="261">
          <cell r="H261">
            <v>3235</v>
          </cell>
        </row>
        <row r="262">
          <cell r="H262">
            <v>3236</v>
          </cell>
        </row>
        <row r="263">
          <cell r="H263">
            <v>3236</v>
          </cell>
        </row>
        <row r="264">
          <cell r="H264">
            <v>3237</v>
          </cell>
        </row>
        <row r="265">
          <cell r="H265">
            <v>3237</v>
          </cell>
        </row>
        <row r="266">
          <cell r="H266">
            <v>3237</v>
          </cell>
        </row>
        <row r="267">
          <cell r="H267">
            <v>3238</v>
          </cell>
        </row>
        <row r="268">
          <cell r="H268">
            <v>3239</v>
          </cell>
        </row>
        <row r="269">
          <cell r="H269">
            <v>3239</v>
          </cell>
        </row>
        <row r="270">
          <cell r="H270">
            <v>3239</v>
          </cell>
        </row>
        <row r="271">
          <cell r="H271">
            <v>3239</v>
          </cell>
        </row>
        <row r="272">
          <cell r="H272">
            <v>324</v>
          </cell>
          <cell r="L272">
            <v>0</v>
          </cell>
          <cell r="M272">
            <v>0</v>
          </cell>
          <cell r="N272">
            <v>0</v>
          </cell>
        </row>
        <row r="273">
          <cell r="H273">
            <v>3241</v>
          </cell>
        </row>
        <row r="274">
          <cell r="H274">
            <v>3241</v>
          </cell>
        </row>
        <row r="275">
          <cell r="H275">
            <v>3241</v>
          </cell>
        </row>
        <row r="276">
          <cell r="H276">
            <v>3241</v>
          </cell>
        </row>
        <row r="277">
          <cell r="H277">
            <v>329</v>
          </cell>
          <cell r="L277">
            <v>0</v>
          </cell>
          <cell r="M277">
            <v>0</v>
          </cell>
          <cell r="N277">
            <v>0</v>
          </cell>
        </row>
        <row r="278">
          <cell r="H278">
            <v>3291</v>
          </cell>
        </row>
        <row r="279">
          <cell r="H279">
            <v>3292</v>
          </cell>
        </row>
        <row r="280">
          <cell r="H280">
            <v>3292</v>
          </cell>
        </row>
        <row r="281">
          <cell r="H281">
            <v>3293</v>
          </cell>
        </row>
        <row r="282">
          <cell r="H282">
            <v>3293</v>
          </cell>
        </row>
        <row r="283">
          <cell r="H283">
            <v>3293</v>
          </cell>
        </row>
        <row r="284">
          <cell r="H284">
            <v>3293</v>
          </cell>
        </row>
        <row r="285">
          <cell r="H285">
            <v>3294</v>
          </cell>
        </row>
        <row r="286">
          <cell r="H286">
            <v>3294</v>
          </cell>
        </row>
        <row r="287">
          <cell r="H287">
            <v>3294</v>
          </cell>
        </row>
        <row r="288">
          <cell r="H288">
            <v>3294</v>
          </cell>
        </row>
        <row r="289">
          <cell r="H289">
            <v>3295</v>
          </cell>
        </row>
        <row r="290">
          <cell r="H290">
            <v>3295</v>
          </cell>
        </row>
        <row r="291">
          <cell r="H291">
            <v>3299</v>
          </cell>
        </row>
        <row r="292">
          <cell r="H292">
            <v>3299</v>
          </cell>
        </row>
        <row r="293">
          <cell r="H293">
            <v>3299</v>
          </cell>
        </row>
        <row r="294">
          <cell r="H294">
            <v>3299</v>
          </cell>
        </row>
        <row r="295">
          <cell r="H295">
            <v>3299</v>
          </cell>
        </row>
        <row r="296">
          <cell r="H296">
            <v>34</v>
          </cell>
          <cell r="L296">
            <v>0</v>
          </cell>
          <cell r="M296">
            <v>0</v>
          </cell>
          <cell r="N296">
            <v>0</v>
          </cell>
        </row>
        <row r="297">
          <cell r="H297">
            <v>343</v>
          </cell>
          <cell r="L297">
            <v>0</v>
          </cell>
          <cell r="M297">
            <v>0</v>
          </cell>
          <cell r="N297">
            <v>0</v>
          </cell>
        </row>
        <row r="298">
          <cell r="H298">
            <v>3431</v>
          </cell>
        </row>
        <row r="299">
          <cell r="H299">
            <v>3431</v>
          </cell>
        </row>
        <row r="300">
          <cell r="H300">
            <v>3431</v>
          </cell>
        </row>
        <row r="301">
          <cell r="H301">
            <v>3432</v>
          </cell>
        </row>
        <row r="302">
          <cell r="H302">
            <v>3432</v>
          </cell>
        </row>
        <row r="303">
          <cell r="H303">
            <v>3433</v>
          </cell>
        </row>
        <row r="304">
          <cell r="H304">
            <v>3434</v>
          </cell>
        </row>
        <row r="305">
          <cell r="H305">
            <v>37</v>
          </cell>
          <cell r="L305">
            <v>0</v>
          </cell>
          <cell r="M305">
            <v>0</v>
          </cell>
          <cell r="N305">
            <v>0</v>
          </cell>
        </row>
        <row r="306">
          <cell r="H306">
            <v>372</v>
          </cell>
          <cell r="L306">
            <v>0</v>
          </cell>
          <cell r="M306">
            <v>0</v>
          </cell>
          <cell r="N306">
            <v>0</v>
          </cell>
        </row>
        <row r="307">
          <cell r="H307">
            <v>3722</v>
          </cell>
        </row>
        <row r="308">
          <cell r="H308">
            <v>3722</v>
          </cell>
        </row>
        <row r="309">
          <cell r="H309">
            <v>3722</v>
          </cell>
        </row>
        <row r="310">
          <cell r="H310">
            <v>3723</v>
          </cell>
        </row>
        <row r="311">
          <cell r="H311">
            <v>38</v>
          </cell>
          <cell r="L311">
            <v>0</v>
          </cell>
          <cell r="M311">
            <v>0</v>
          </cell>
          <cell r="N311">
            <v>0</v>
          </cell>
        </row>
        <row r="312">
          <cell r="H312">
            <v>381</v>
          </cell>
          <cell r="L312">
            <v>0</v>
          </cell>
          <cell r="M312">
            <v>0</v>
          </cell>
          <cell r="N312">
            <v>0</v>
          </cell>
        </row>
        <row r="313">
          <cell r="H313">
            <v>3811</v>
          </cell>
        </row>
        <row r="314">
          <cell r="H314">
            <v>4</v>
          </cell>
          <cell r="L314">
            <v>0</v>
          </cell>
          <cell r="M314">
            <v>0</v>
          </cell>
          <cell r="N314">
            <v>0</v>
          </cell>
        </row>
        <row r="315">
          <cell r="H315">
            <v>41</v>
          </cell>
          <cell r="L315">
            <v>0</v>
          </cell>
          <cell r="M315">
            <v>0</v>
          </cell>
          <cell r="N315">
            <v>0</v>
          </cell>
        </row>
        <row r="316">
          <cell r="H316">
            <v>412</v>
          </cell>
          <cell r="L316">
            <v>0</v>
          </cell>
          <cell r="M316">
            <v>0</v>
          </cell>
          <cell r="N316">
            <v>0</v>
          </cell>
        </row>
        <row r="317">
          <cell r="H317">
            <v>4123</v>
          </cell>
        </row>
        <row r="318">
          <cell r="H318">
            <v>42</v>
          </cell>
          <cell r="L318">
            <v>0</v>
          </cell>
          <cell r="M318">
            <v>0</v>
          </cell>
          <cell r="N318">
            <v>0</v>
          </cell>
        </row>
        <row r="319">
          <cell r="H319">
            <v>422</v>
          </cell>
          <cell r="L319">
            <v>0</v>
          </cell>
          <cell r="M319">
            <v>0</v>
          </cell>
          <cell r="N319">
            <v>0</v>
          </cell>
        </row>
        <row r="320">
          <cell r="H320">
            <v>4221</v>
          </cell>
        </row>
        <row r="321">
          <cell r="H321">
            <v>4221</v>
          </cell>
        </row>
        <row r="322">
          <cell r="H322">
            <v>4221</v>
          </cell>
        </row>
        <row r="323">
          <cell r="H323">
            <v>4221</v>
          </cell>
        </row>
        <row r="324">
          <cell r="H324">
            <v>4221</v>
          </cell>
        </row>
        <row r="325">
          <cell r="H325">
            <v>4221</v>
          </cell>
        </row>
        <row r="326">
          <cell r="H326">
            <v>4222</v>
          </cell>
        </row>
        <row r="327">
          <cell r="H327">
            <v>4222</v>
          </cell>
        </row>
        <row r="328">
          <cell r="H328">
            <v>4222</v>
          </cell>
        </row>
        <row r="329">
          <cell r="H329">
            <v>4222</v>
          </cell>
        </row>
        <row r="330">
          <cell r="H330">
            <v>4223</v>
          </cell>
        </row>
        <row r="331">
          <cell r="H331">
            <v>4223</v>
          </cell>
        </row>
        <row r="332">
          <cell r="H332">
            <v>4224</v>
          </cell>
        </row>
        <row r="333">
          <cell r="H333">
            <v>4224</v>
          </cell>
        </row>
        <row r="334">
          <cell r="H334">
            <v>4225</v>
          </cell>
        </row>
        <row r="335">
          <cell r="H335">
            <v>4225</v>
          </cell>
        </row>
        <row r="336">
          <cell r="H336">
            <v>4226</v>
          </cell>
        </row>
        <row r="337">
          <cell r="H337">
            <v>4226</v>
          </cell>
        </row>
        <row r="338">
          <cell r="H338">
            <v>4226</v>
          </cell>
        </row>
        <row r="339">
          <cell r="H339">
            <v>4227</v>
          </cell>
        </row>
        <row r="340">
          <cell r="H340">
            <v>4227</v>
          </cell>
        </row>
        <row r="341">
          <cell r="H341">
            <v>4227</v>
          </cell>
        </row>
        <row r="342">
          <cell r="H342">
            <v>4227</v>
          </cell>
        </row>
        <row r="343">
          <cell r="H343">
            <v>424</v>
          </cell>
          <cell r="L343">
            <v>0</v>
          </cell>
          <cell r="M343">
            <v>0</v>
          </cell>
          <cell r="N343">
            <v>0</v>
          </cell>
        </row>
        <row r="344">
          <cell r="H344">
            <v>4241</v>
          </cell>
        </row>
        <row r="345">
          <cell r="H345">
            <v>4241</v>
          </cell>
        </row>
        <row r="346">
          <cell r="H346">
            <v>4241</v>
          </cell>
        </row>
        <row r="347">
          <cell r="H347">
            <v>4241</v>
          </cell>
        </row>
        <row r="348">
          <cell r="H348">
            <v>4241</v>
          </cell>
        </row>
        <row r="349">
          <cell r="H349">
            <v>4241</v>
          </cell>
        </row>
        <row r="351">
          <cell r="H351" t="str">
            <v>A 7011 02</v>
          </cell>
          <cell r="L351">
            <v>7328400</v>
          </cell>
          <cell r="M351">
            <v>121990</v>
          </cell>
          <cell r="N351">
            <v>7450390</v>
          </cell>
        </row>
        <row r="352">
          <cell r="H352">
            <v>32</v>
          </cell>
          <cell r="L352">
            <v>55200</v>
          </cell>
          <cell r="M352">
            <v>0</v>
          </cell>
          <cell r="N352">
            <v>55200</v>
          </cell>
        </row>
        <row r="353">
          <cell r="H353">
            <v>33</v>
          </cell>
          <cell r="L353">
            <v>0</v>
          </cell>
          <cell r="M353">
            <v>0</v>
          </cell>
          <cell r="N353">
            <v>0</v>
          </cell>
        </row>
        <row r="354">
          <cell r="H354">
            <v>49</v>
          </cell>
          <cell r="L354">
            <v>4500</v>
          </cell>
          <cell r="M354">
            <v>1960</v>
          </cell>
          <cell r="N354">
            <v>6460</v>
          </cell>
        </row>
        <row r="355">
          <cell r="H355">
            <v>54</v>
          </cell>
          <cell r="L355">
            <v>7230800</v>
          </cell>
          <cell r="M355">
            <v>120030</v>
          </cell>
          <cell r="N355">
            <v>7350830</v>
          </cell>
        </row>
        <row r="356">
          <cell r="H356">
            <v>62</v>
          </cell>
          <cell r="L356">
            <v>37000</v>
          </cell>
          <cell r="M356">
            <v>0</v>
          </cell>
          <cell r="N356">
            <v>37000</v>
          </cell>
        </row>
        <row r="357">
          <cell r="H357">
            <v>72</v>
          </cell>
          <cell r="L357">
            <v>900</v>
          </cell>
          <cell r="M357">
            <v>0</v>
          </cell>
          <cell r="N357">
            <v>900</v>
          </cell>
        </row>
        <row r="358">
          <cell r="H358">
            <v>82</v>
          </cell>
          <cell r="L358">
            <v>0</v>
          </cell>
          <cell r="M358">
            <v>0</v>
          </cell>
          <cell r="N358">
            <v>0</v>
          </cell>
        </row>
        <row r="359">
          <cell r="H359">
            <v>3</v>
          </cell>
          <cell r="L359">
            <v>7306400</v>
          </cell>
          <cell r="M359">
            <v>102990</v>
          </cell>
          <cell r="N359">
            <v>7409390</v>
          </cell>
        </row>
        <row r="360">
          <cell r="H360">
            <v>31</v>
          </cell>
          <cell r="L360">
            <v>7203740</v>
          </cell>
          <cell r="M360">
            <v>60790</v>
          </cell>
          <cell r="N360">
            <v>7264530</v>
          </cell>
        </row>
        <row r="361">
          <cell r="H361">
            <v>311</v>
          </cell>
          <cell r="L361">
            <v>6053200</v>
          </cell>
          <cell r="M361">
            <v>2400</v>
          </cell>
          <cell r="N361">
            <v>6055600</v>
          </cell>
        </row>
        <row r="362">
          <cell r="H362">
            <v>3111</v>
          </cell>
        </row>
        <row r="363">
          <cell r="H363">
            <v>3111</v>
          </cell>
          <cell r="L363">
            <v>1600</v>
          </cell>
          <cell r="M363">
            <v>400</v>
          </cell>
          <cell r="N363">
            <v>2000</v>
          </cell>
        </row>
        <row r="364">
          <cell r="H364">
            <v>3111</v>
          </cell>
          <cell r="L364">
            <v>6051600</v>
          </cell>
          <cell r="M364">
            <v>2000</v>
          </cell>
          <cell r="N364">
            <v>6053600</v>
          </cell>
        </row>
        <row r="365">
          <cell r="H365">
            <v>3111</v>
          </cell>
        </row>
        <row r="366">
          <cell r="H366">
            <v>3112</v>
          </cell>
        </row>
        <row r="367">
          <cell r="H367">
            <v>3112</v>
          </cell>
        </row>
        <row r="368">
          <cell r="H368">
            <v>3113</v>
          </cell>
        </row>
        <row r="369">
          <cell r="H369">
            <v>3113</v>
          </cell>
        </row>
        <row r="370">
          <cell r="H370">
            <v>3114</v>
          </cell>
        </row>
        <row r="371">
          <cell r="H371">
            <v>3114</v>
          </cell>
        </row>
        <row r="372">
          <cell r="H372">
            <v>312</v>
          </cell>
          <cell r="L372">
            <v>100000</v>
          </cell>
          <cell r="M372">
            <v>50000</v>
          </cell>
          <cell r="N372">
            <v>150000</v>
          </cell>
        </row>
        <row r="373">
          <cell r="H373">
            <v>3121</v>
          </cell>
        </row>
        <row r="374">
          <cell r="H374">
            <v>3121</v>
          </cell>
        </row>
        <row r="375">
          <cell r="H375">
            <v>3121</v>
          </cell>
          <cell r="L375">
            <v>100000</v>
          </cell>
          <cell r="M375">
            <v>50000</v>
          </cell>
          <cell r="N375">
            <v>150000</v>
          </cell>
        </row>
        <row r="376">
          <cell r="H376">
            <v>313</v>
          </cell>
          <cell r="L376">
            <v>1050540</v>
          </cell>
          <cell r="M376">
            <v>8390</v>
          </cell>
          <cell r="N376">
            <v>1058930</v>
          </cell>
        </row>
        <row r="377">
          <cell r="H377">
            <v>3132</v>
          </cell>
        </row>
        <row r="378">
          <cell r="H378">
            <v>3132</v>
          </cell>
          <cell r="L378">
            <v>270</v>
          </cell>
          <cell r="M378">
            <v>60</v>
          </cell>
          <cell r="N378">
            <v>330</v>
          </cell>
        </row>
        <row r="379">
          <cell r="H379">
            <v>3132</v>
          </cell>
          <cell r="L379">
            <v>1050270</v>
          </cell>
          <cell r="M379">
            <v>8330</v>
          </cell>
          <cell r="N379">
            <v>1058600</v>
          </cell>
        </row>
        <row r="380">
          <cell r="H380">
            <v>3132</v>
          </cell>
        </row>
        <row r="381">
          <cell r="H381">
            <v>32</v>
          </cell>
          <cell r="L381">
            <v>99660</v>
          </cell>
          <cell r="M381">
            <v>42200</v>
          </cell>
          <cell r="N381">
            <v>141860</v>
          </cell>
        </row>
        <row r="382">
          <cell r="H382">
            <v>321</v>
          </cell>
          <cell r="L382">
            <v>62300</v>
          </cell>
          <cell r="M382">
            <v>0</v>
          </cell>
          <cell r="N382">
            <v>62300</v>
          </cell>
        </row>
        <row r="383">
          <cell r="H383">
            <v>3211</v>
          </cell>
          <cell r="L383">
            <v>15500</v>
          </cell>
          <cell r="N383">
            <v>15500</v>
          </cell>
        </row>
        <row r="384">
          <cell r="H384">
            <v>3211</v>
          </cell>
          <cell r="L384">
            <v>300</v>
          </cell>
          <cell r="N384">
            <v>300</v>
          </cell>
        </row>
        <row r="385">
          <cell r="H385">
            <v>3211</v>
          </cell>
          <cell r="L385">
            <v>10000</v>
          </cell>
          <cell r="N385">
            <v>10000</v>
          </cell>
        </row>
        <row r="386">
          <cell r="H386">
            <v>3211</v>
          </cell>
          <cell r="L386">
            <v>35000</v>
          </cell>
          <cell r="N386">
            <v>35000</v>
          </cell>
        </row>
        <row r="387">
          <cell r="H387">
            <v>3212</v>
          </cell>
        </row>
        <row r="388">
          <cell r="H388">
            <v>3212</v>
          </cell>
        </row>
        <row r="389">
          <cell r="H389">
            <v>3212</v>
          </cell>
        </row>
        <row r="390">
          <cell r="H390">
            <v>3212</v>
          </cell>
        </row>
        <row r="391">
          <cell r="H391">
            <v>3213</v>
          </cell>
          <cell r="L391">
            <v>1000</v>
          </cell>
          <cell r="N391">
            <v>1000</v>
          </cell>
        </row>
        <row r="392">
          <cell r="H392">
            <v>3213</v>
          </cell>
        </row>
        <row r="393">
          <cell r="H393">
            <v>3213</v>
          </cell>
          <cell r="L393">
            <v>500</v>
          </cell>
          <cell r="N393">
            <v>500</v>
          </cell>
        </row>
        <row r="394">
          <cell r="H394">
            <v>3214</v>
          </cell>
        </row>
        <row r="395">
          <cell r="H395">
            <v>3214</v>
          </cell>
        </row>
        <row r="396">
          <cell r="H396">
            <v>3214</v>
          </cell>
        </row>
        <row r="397">
          <cell r="H397">
            <v>322</v>
          </cell>
          <cell r="L397">
            <v>6100</v>
          </cell>
          <cell r="M397">
            <v>26000</v>
          </cell>
          <cell r="N397">
            <v>32100</v>
          </cell>
        </row>
        <row r="398">
          <cell r="H398">
            <v>3221</v>
          </cell>
          <cell r="L398">
            <v>1600</v>
          </cell>
          <cell r="N398">
            <v>1600</v>
          </cell>
        </row>
        <row r="399">
          <cell r="H399">
            <v>3221</v>
          </cell>
        </row>
        <row r="400">
          <cell r="H400">
            <v>3221</v>
          </cell>
          <cell r="M400">
            <v>16000</v>
          </cell>
          <cell r="N400">
            <v>16000</v>
          </cell>
        </row>
        <row r="401">
          <cell r="H401">
            <v>3221</v>
          </cell>
        </row>
        <row r="402">
          <cell r="H402">
            <v>3222</v>
          </cell>
        </row>
        <row r="403">
          <cell r="H403">
            <v>3222</v>
          </cell>
        </row>
        <row r="404">
          <cell r="H404">
            <v>3222</v>
          </cell>
        </row>
        <row r="405">
          <cell r="H405">
            <v>3222</v>
          </cell>
        </row>
        <row r="406">
          <cell r="H406">
            <v>3223</v>
          </cell>
        </row>
        <row r="407">
          <cell r="H407">
            <v>3223</v>
          </cell>
        </row>
        <row r="408">
          <cell r="H408">
            <v>3224</v>
          </cell>
          <cell r="L408">
            <v>4200</v>
          </cell>
          <cell r="N408">
            <v>4200</v>
          </cell>
        </row>
        <row r="409">
          <cell r="H409">
            <v>3224</v>
          </cell>
        </row>
        <row r="410">
          <cell r="H410">
            <v>3224</v>
          </cell>
        </row>
        <row r="411">
          <cell r="H411">
            <v>3225</v>
          </cell>
          <cell r="L411">
            <v>300</v>
          </cell>
          <cell r="N411">
            <v>300</v>
          </cell>
        </row>
        <row r="412">
          <cell r="H412">
            <v>3225</v>
          </cell>
        </row>
        <row r="413">
          <cell r="H413">
            <v>3225</v>
          </cell>
          <cell r="M413">
            <v>10000</v>
          </cell>
          <cell r="N413">
            <v>10000</v>
          </cell>
        </row>
        <row r="414">
          <cell r="H414">
            <v>3225</v>
          </cell>
        </row>
        <row r="415">
          <cell r="H415">
            <v>3227</v>
          </cell>
        </row>
        <row r="416">
          <cell r="H416">
            <v>3227</v>
          </cell>
        </row>
        <row r="417">
          <cell r="H417">
            <v>3227</v>
          </cell>
        </row>
        <row r="418">
          <cell r="H418">
            <v>323</v>
          </cell>
          <cell r="L418">
            <v>11210</v>
          </cell>
          <cell r="M418">
            <v>2000</v>
          </cell>
          <cell r="N418">
            <v>13210</v>
          </cell>
        </row>
        <row r="419">
          <cell r="H419">
            <v>3231</v>
          </cell>
          <cell r="L419">
            <v>2600</v>
          </cell>
          <cell r="N419">
            <v>2600</v>
          </cell>
        </row>
        <row r="420">
          <cell r="H420">
            <v>3231</v>
          </cell>
          <cell r="L420">
            <v>700</v>
          </cell>
          <cell r="N420">
            <v>700</v>
          </cell>
        </row>
        <row r="421">
          <cell r="H421">
            <v>3231</v>
          </cell>
        </row>
        <row r="422">
          <cell r="H422">
            <v>3232</v>
          </cell>
        </row>
        <row r="423">
          <cell r="H423">
            <v>3232</v>
          </cell>
        </row>
        <row r="424">
          <cell r="H424">
            <v>3233</v>
          </cell>
        </row>
        <row r="425">
          <cell r="H425">
            <v>3233</v>
          </cell>
        </row>
        <row r="426">
          <cell r="H426">
            <v>3233</v>
          </cell>
        </row>
        <row r="427">
          <cell r="H427">
            <v>3234</v>
          </cell>
        </row>
        <row r="428">
          <cell r="H428">
            <v>3234</v>
          </cell>
        </row>
        <row r="429">
          <cell r="H429">
            <v>3235</v>
          </cell>
        </row>
        <row r="430">
          <cell r="H430">
            <v>3235</v>
          </cell>
        </row>
        <row r="431">
          <cell r="H431">
            <v>3235</v>
          </cell>
        </row>
        <row r="432">
          <cell r="H432">
            <v>3236</v>
          </cell>
        </row>
        <row r="433">
          <cell r="H433">
            <v>3236</v>
          </cell>
        </row>
        <row r="434">
          <cell r="H434">
            <v>3237</v>
          </cell>
          <cell r="L434">
            <v>3650</v>
          </cell>
          <cell r="N434">
            <v>3650</v>
          </cell>
        </row>
        <row r="435">
          <cell r="H435">
            <v>3237</v>
          </cell>
          <cell r="L435">
            <v>1630</v>
          </cell>
          <cell r="M435">
            <v>1000</v>
          </cell>
          <cell r="N435">
            <v>2630</v>
          </cell>
        </row>
        <row r="436">
          <cell r="H436">
            <v>3237</v>
          </cell>
          <cell r="L436">
            <v>1630</v>
          </cell>
          <cell r="M436">
            <v>1000</v>
          </cell>
          <cell r="N436">
            <v>2630</v>
          </cell>
        </row>
        <row r="437">
          <cell r="H437">
            <v>3237</v>
          </cell>
        </row>
        <row r="438">
          <cell r="H438">
            <v>3238</v>
          </cell>
        </row>
        <row r="439">
          <cell r="H439">
            <v>3238</v>
          </cell>
        </row>
        <row r="440">
          <cell r="H440">
            <v>3239</v>
          </cell>
          <cell r="L440">
            <v>1000</v>
          </cell>
          <cell r="N440">
            <v>1000</v>
          </cell>
        </row>
        <row r="441">
          <cell r="H441">
            <v>3239</v>
          </cell>
        </row>
        <row r="442">
          <cell r="H442">
            <v>3239</v>
          </cell>
        </row>
        <row r="443">
          <cell r="H443">
            <v>3239</v>
          </cell>
        </row>
        <row r="444">
          <cell r="H444">
            <v>3239</v>
          </cell>
        </row>
        <row r="445">
          <cell r="H445">
            <v>324</v>
          </cell>
          <cell r="L445">
            <v>7800</v>
          </cell>
          <cell r="M445">
            <v>-7800</v>
          </cell>
          <cell r="N445">
            <v>0</v>
          </cell>
        </row>
        <row r="446">
          <cell r="H446">
            <v>3241</v>
          </cell>
        </row>
        <row r="447">
          <cell r="H447">
            <v>3241</v>
          </cell>
        </row>
        <row r="448">
          <cell r="H448">
            <v>3241</v>
          </cell>
          <cell r="L448">
            <v>7800</v>
          </cell>
          <cell r="M448">
            <v>-7800</v>
          </cell>
          <cell r="N448">
            <v>0</v>
          </cell>
        </row>
        <row r="449">
          <cell r="H449">
            <v>3241</v>
          </cell>
        </row>
        <row r="450">
          <cell r="H450">
            <v>329</v>
          </cell>
          <cell r="L450">
            <v>12250</v>
          </cell>
          <cell r="M450">
            <v>22000</v>
          </cell>
          <cell r="N450">
            <v>34250</v>
          </cell>
        </row>
        <row r="451">
          <cell r="H451">
            <v>3291</v>
          </cell>
        </row>
        <row r="452">
          <cell r="H452">
            <v>3292</v>
          </cell>
        </row>
        <row r="453">
          <cell r="H453">
            <v>3292</v>
          </cell>
        </row>
        <row r="454">
          <cell r="H454">
            <v>3292</v>
          </cell>
        </row>
        <row r="455">
          <cell r="H455">
            <v>3293</v>
          </cell>
          <cell r="L455">
            <v>6000</v>
          </cell>
          <cell r="M455">
            <v>-500</v>
          </cell>
          <cell r="N455">
            <v>5500</v>
          </cell>
        </row>
        <row r="456">
          <cell r="H456">
            <v>3293</v>
          </cell>
          <cell r="M456">
            <v>200</v>
          </cell>
          <cell r="N456">
            <v>200</v>
          </cell>
        </row>
        <row r="457">
          <cell r="H457">
            <v>3293</v>
          </cell>
          <cell r="L457">
            <v>2000</v>
          </cell>
          <cell r="M457">
            <v>300</v>
          </cell>
          <cell r="N457">
            <v>2300</v>
          </cell>
        </row>
        <row r="458">
          <cell r="H458">
            <v>3293</v>
          </cell>
        </row>
        <row r="459">
          <cell r="H459">
            <v>3294</v>
          </cell>
        </row>
        <row r="460">
          <cell r="H460">
            <v>3294</v>
          </cell>
        </row>
        <row r="461">
          <cell r="H461">
            <v>3295</v>
          </cell>
        </row>
        <row r="462">
          <cell r="H462">
            <v>3295</v>
          </cell>
        </row>
        <row r="463">
          <cell r="H463">
            <v>3295</v>
          </cell>
          <cell r="L463">
            <v>0</v>
          </cell>
          <cell r="M463">
            <v>21000</v>
          </cell>
          <cell r="N463">
            <v>21000</v>
          </cell>
        </row>
        <row r="464">
          <cell r="H464">
            <v>3296</v>
          </cell>
        </row>
        <row r="465">
          <cell r="H465">
            <v>3296</v>
          </cell>
        </row>
        <row r="466">
          <cell r="H466">
            <v>3299</v>
          </cell>
          <cell r="L466">
            <v>2350</v>
          </cell>
          <cell r="M466">
            <v>500</v>
          </cell>
          <cell r="N466">
            <v>2850</v>
          </cell>
        </row>
        <row r="467">
          <cell r="H467">
            <v>3299</v>
          </cell>
          <cell r="M467">
            <v>300</v>
          </cell>
          <cell r="N467">
            <v>300</v>
          </cell>
        </row>
        <row r="468">
          <cell r="H468">
            <v>3299</v>
          </cell>
          <cell r="M468">
            <v>200</v>
          </cell>
          <cell r="N468">
            <v>200</v>
          </cell>
        </row>
        <row r="469">
          <cell r="H469">
            <v>3299</v>
          </cell>
          <cell r="L469">
            <v>1000</v>
          </cell>
          <cell r="N469">
            <v>1000</v>
          </cell>
        </row>
        <row r="470">
          <cell r="H470">
            <v>3299</v>
          </cell>
          <cell r="L470">
            <v>900</v>
          </cell>
          <cell r="N470">
            <v>900</v>
          </cell>
        </row>
        <row r="471">
          <cell r="H471">
            <v>34</v>
          </cell>
          <cell r="L471">
            <v>3000</v>
          </cell>
          <cell r="M471">
            <v>0</v>
          </cell>
          <cell r="N471">
            <v>3000</v>
          </cell>
        </row>
        <row r="472">
          <cell r="H472">
            <v>342</v>
          </cell>
          <cell r="L472">
            <v>0</v>
          </cell>
          <cell r="M472">
            <v>0</v>
          </cell>
          <cell r="N472">
            <v>0</v>
          </cell>
        </row>
        <row r="473">
          <cell r="H473">
            <v>3423</v>
          </cell>
        </row>
        <row r="474">
          <cell r="H474">
            <v>343</v>
          </cell>
          <cell r="L474">
            <v>3000</v>
          </cell>
          <cell r="M474">
            <v>0</v>
          </cell>
          <cell r="N474">
            <v>3000</v>
          </cell>
        </row>
        <row r="475">
          <cell r="H475">
            <v>3431</v>
          </cell>
          <cell r="L475">
            <v>3000</v>
          </cell>
          <cell r="N475">
            <v>3000</v>
          </cell>
        </row>
        <row r="476">
          <cell r="H476">
            <v>3431</v>
          </cell>
        </row>
        <row r="477">
          <cell r="H477">
            <v>3431</v>
          </cell>
        </row>
        <row r="478">
          <cell r="H478">
            <v>3432</v>
          </cell>
        </row>
        <row r="479">
          <cell r="H479">
            <v>3432</v>
          </cell>
        </row>
        <row r="480">
          <cell r="H480">
            <v>3433</v>
          </cell>
        </row>
        <row r="481">
          <cell r="H481">
            <v>3433</v>
          </cell>
        </row>
        <row r="482">
          <cell r="H482">
            <v>3434</v>
          </cell>
        </row>
        <row r="483">
          <cell r="H483">
            <v>3434</v>
          </cell>
        </row>
        <row r="484">
          <cell r="H484">
            <v>36</v>
          </cell>
          <cell r="L484">
            <v>0</v>
          </cell>
          <cell r="M484">
            <v>0</v>
          </cell>
          <cell r="N484">
            <v>0</v>
          </cell>
        </row>
        <row r="485">
          <cell r="H485">
            <v>366</v>
          </cell>
          <cell r="L485">
            <v>0</v>
          </cell>
          <cell r="M485">
            <v>0</v>
          </cell>
          <cell r="N485">
            <v>0</v>
          </cell>
        </row>
        <row r="486">
          <cell r="H486">
            <v>3661</v>
          </cell>
        </row>
        <row r="487">
          <cell r="H487">
            <v>3662</v>
          </cell>
        </row>
        <row r="488">
          <cell r="H488">
            <v>369</v>
          </cell>
          <cell r="L488">
            <v>0</v>
          </cell>
          <cell r="M488">
            <v>0</v>
          </cell>
          <cell r="N488">
            <v>0</v>
          </cell>
        </row>
        <row r="489">
          <cell r="H489">
            <v>3693</v>
          </cell>
        </row>
        <row r="490">
          <cell r="H490">
            <v>3694</v>
          </cell>
        </row>
        <row r="491">
          <cell r="H491">
            <v>37</v>
          </cell>
          <cell r="L491">
            <v>0</v>
          </cell>
          <cell r="M491">
            <v>0</v>
          </cell>
          <cell r="N491">
            <v>0</v>
          </cell>
        </row>
        <row r="492">
          <cell r="H492">
            <v>372</v>
          </cell>
          <cell r="L492">
            <v>0</v>
          </cell>
          <cell r="M492">
            <v>0</v>
          </cell>
          <cell r="N492">
            <v>0</v>
          </cell>
        </row>
        <row r="493">
          <cell r="H493">
            <v>3721</v>
          </cell>
        </row>
        <row r="494">
          <cell r="H494">
            <v>38</v>
          </cell>
          <cell r="L494">
            <v>0</v>
          </cell>
          <cell r="M494">
            <v>0</v>
          </cell>
          <cell r="N494">
            <v>0</v>
          </cell>
        </row>
        <row r="495">
          <cell r="H495">
            <v>381</v>
          </cell>
          <cell r="L495">
            <v>0</v>
          </cell>
          <cell r="M495">
            <v>0</v>
          </cell>
          <cell r="N495">
            <v>0</v>
          </cell>
        </row>
        <row r="496">
          <cell r="H496">
            <v>3811</v>
          </cell>
        </row>
        <row r="497">
          <cell r="H497">
            <v>4</v>
          </cell>
          <cell r="L497">
            <v>22000</v>
          </cell>
          <cell r="M497">
            <v>19000</v>
          </cell>
          <cell r="N497">
            <v>41000</v>
          </cell>
        </row>
        <row r="498">
          <cell r="H498">
            <v>41</v>
          </cell>
          <cell r="L498">
            <v>2000</v>
          </cell>
          <cell r="M498">
            <v>10200</v>
          </cell>
          <cell r="N498">
            <v>12200</v>
          </cell>
        </row>
        <row r="499">
          <cell r="H499">
            <v>412</v>
          </cell>
          <cell r="L499">
            <v>2000</v>
          </cell>
          <cell r="M499">
            <v>10200</v>
          </cell>
          <cell r="N499">
            <v>12200</v>
          </cell>
        </row>
        <row r="500">
          <cell r="H500">
            <v>4123</v>
          </cell>
          <cell r="L500">
            <v>2000</v>
          </cell>
          <cell r="M500">
            <v>10000</v>
          </cell>
          <cell r="N500">
            <v>12000</v>
          </cell>
        </row>
        <row r="501">
          <cell r="H501">
            <v>4123</v>
          </cell>
          <cell r="M501">
            <v>200</v>
          </cell>
          <cell r="N501">
            <v>200</v>
          </cell>
        </row>
        <row r="502">
          <cell r="H502">
            <v>42</v>
          </cell>
          <cell r="L502">
            <v>20000</v>
          </cell>
          <cell r="M502">
            <v>8800</v>
          </cell>
          <cell r="N502">
            <v>28800</v>
          </cell>
        </row>
        <row r="503">
          <cell r="H503">
            <v>421</v>
          </cell>
          <cell r="L503">
            <v>0</v>
          </cell>
          <cell r="M503">
            <v>0</v>
          </cell>
          <cell r="N503">
            <v>0</v>
          </cell>
        </row>
        <row r="504">
          <cell r="H504">
            <v>4212</v>
          </cell>
        </row>
        <row r="505">
          <cell r="H505">
            <v>422</v>
          </cell>
          <cell r="L505">
            <v>14000</v>
          </cell>
          <cell r="M505">
            <v>8600</v>
          </cell>
          <cell r="N505">
            <v>22600</v>
          </cell>
        </row>
        <row r="506">
          <cell r="H506">
            <v>4221</v>
          </cell>
          <cell r="L506">
            <v>10000</v>
          </cell>
          <cell r="N506">
            <v>10000</v>
          </cell>
        </row>
        <row r="507">
          <cell r="H507">
            <v>4221</v>
          </cell>
        </row>
        <row r="508">
          <cell r="H508">
            <v>4221</v>
          </cell>
          <cell r="M508">
            <v>9000</v>
          </cell>
          <cell r="N508">
            <v>9000</v>
          </cell>
        </row>
        <row r="509">
          <cell r="H509">
            <v>4221</v>
          </cell>
        </row>
        <row r="510">
          <cell r="H510">
            <v>4221</v>
          </cell>
        </row>
        <row r="511">
          <cell r="H511">
            <v>4222</v>
          </cell>
        </row>
        <row r="512">
          <cell r="H512">
            <v>4222</v>
          </cell>
        </row>
        <row r="513">
          <cell r="H513">
            <v>4222</v>
          </cell>
        </row>
        <row r="514">
          <cell r="H514">
            <v>4222</v>
          </cell>
        </row>
        <row r="515">
          <cell r="H515">
            <v>4222</v>
          </cell>
        </row>
        <row r="516">
          <cell r="H516">
            <v>4223</v>
          </cell>
        </row>
        <row r="517">
          <cell r="H517">
            <v>4223</v>
          </cell>
        </row>
        <row r="518">
          <cell r="H518">
            <v>4223</v>
          </cell>
        </row>
        <row r="519">
          <cell r="H519">
            <v>4223</v>
          </cell>
        </row>
        <row r="520">
          <cell r="H520">
            <v>4224</v>
          </cell>
        </row>
        <row r="521">
          <cell r="H521">
            <v>4224</v>
          </cell>
        </row>
        <row r="522">
          <cell r="H522">
            <v>4224</v>
          </cell>
        </row>
        <row r="523">
          <cell r="H523">
            <v>4224</v>
          </cell>
        </row>
        <row r="524">
          <cell r="H524">
            <v>4225</v>
          </cell>
        </row>
        <row r="525">
          <cell r="H525">
            <v>4225</v>
          </cell>
        </row>
        <row r="526">
          <cell r="H526">
            <v>4225</v>
          </cell>
        </row>
        <row r="527">
          <cell r="H527">
            <v>4225</v>
          </cell>
        </row>
        <row r="528">
          <cell r="H528">
            <v>4225</v>
          </cell>
        </row>
        <row r="529">
          <cell r="H529">
            <v>4226</v>
          </cell>
          <cell r="L529">
            <v>4000</v>
          </cell>
          <cell r="M529">
            <v>-400</v>
          </cell>
          <cell r="N529">
            <v>3600</v>
          </cell>
        </row>
        <row r="530">
          <cell r="H530">
            <v>4226</v>
          </cell>
        </row>
        <row r="531">
          <cell r="H531">
            <v>4226</v>
          </cell>
        </row>
        <row r="532">
          <cell r="H532">
            <v>4226</v>
          </cell>
        </row>
        <row r="533">
          <cell r="H533">
            <v>4226</v>
          </cell>
        </row>
        <row r="534">
          <cell r="H534">
            <v>4227</v>
          </cell>
        </row>
        <row r="535">
          <cell r="H535">
            <v>4227</v>
          </cell>
        </row>
        <row r="536">
          <cell r="H536">
            <v>4227</v>
          </cell>
        </row>
        <row r="537">
          <cell r="H537">
            <v>4227</v>
          </cell>
        </row>
        <row r="538">
          <cell r="H538">
            <v>4227</v>
          </cell>
        </row>
        <row r="539">
          <cell r="H539">
            <v>423</v>
          </cell>
          <cell r="L539">
            <v>0</v>
          </cell>
          <cell r="M539">
            <v>0</v>
          </cell>
          <cell r="N539">
            <v>0</v>
          </cell>
        </row>
        <row r="540">
          <cell r="H540">
            <v>4231</v>
          </cell>
        </row>
        <row r="541">
          <cell r="H541">
            <v>4231</v>
          </cell>
        </row>
        <row r="542">
          <cell r="H542">
            <v>4231</v>
          </cell>
        </row>
        <row r="543">
          <cell r="H543">
            <v>424</v>
          </cell>
          <cell r="L543">
            <v>6000</v>
          </cell>
          <cell r="M543">
            <v>200</v>
          </cell>
          <cell r="N543">
            <v>6200</v>
          </cell>
        </row>
        <row r="544">
          <cell r="H544">
            <v>4241</v>
          </cell>
          <cell r="M544">
            <v>200</v>
          </cell>
          <cell r="N544">
            <v>200</v>
          </cell>
        </row>
        <row r="545">
          <cell r="H545">
            <v>4241</v>
          </cell>
        </row>
        <row r="546">
          <cell r="H546">
            <v>4241</v>
          </cell>
          <cell r="L546">
            <v>5000</v>
          </cell>
          <cell r="M546">
            <v>0</v>
          </cell>
          <cell r="N546">
            <v>5000</v>
          </cell>
        </row>
        <row r="547">
          <cell r="H547">
            <v>4241</v>
          </cell>
          <cell r="L547">
            <v>1000</v>
          </cell>
          <cell r="N547">
            <v>1000</v>
          </cell>
        </row>
        <row r="548">
          <cell r="H548">
            <v>4241</v>
          </cell>
        </row>
        <row r="549">
          <cell r="H549">
            <v>425</v>
          </cell>
          <cell r="L549">
            <v>0</v>
          </cell>
          <cell r="M549">
            <v>0</v>
          </cell>
          <cell r="N549">
            <v>0</v>
          </cell>
        </row>
        <row r="550">
          <cell r="H550">
            <v>4251</v>
          </cell>
        </row>
        <row r="551">
          <cell r="H551">
            <v>426</v>
          </cell>
          <cell r="L551">
            <v>0</v>
          </cell>
          <cell r="M551">
            <v>0</v>
          </cell>
          <cell r="N551">
            <v>0</v>
          </cell>
        </row>
        <row r="552">
          <cell r="H552">
            <v>4262</v>
          </cell>
        </row>
        <row r="553">
          <cell r="H553">
            <v>45</v>
          </cell>
          <cell r="L553">
            <v>0</v>
          </cell>
          <cell r="M553">
            <v>0</v>
          </cell>
          <cell r="N553">
            <v>0</v>
          </cell>
        </row>
        <row r="554">
          <cell r="H554">
            <v>452</v>
          </cell>
          <cell r="L554">
            <v>0</v>
          </cell>
          <cell r="M554">
            <v>0</v>
          </cell>
          <cell r="N554">
            <v>0</v>
          </cell>
        </row>
        <row r="555">
          <cell r="H555">
            <v>4521</v>
          </cell>
        </row>
        <row r="556">
          <cell r="H556">
            <v>5</v>
          </cell>
          <cell r="L556">
            <v>0</v>
          </cell>
          <cell r="M556">
            <v>0</v>
          </cell>
          <cell r="N556">
            <v>0</v>
          </cell>
        </row>
        <row r="557">
          <cell r="H557">
            <v>54</v>
          </cell>
          <cell r="L557">
            <v>0</v>
          </cell>
          <cell r="M557">
            <v>0</v>
          </cell>
          <cell r="N557">
            <v>0</v>
          </cell>
        </row>
        <row r="558">
          <cell r="H558">
            <v>545</v>
          </cell>
          <cell r="L558">
            <v>0</v>
          </cell>
          <cell r="M558">
            <v>0</v>
          </cell>
          <cell r="N558">
            <v>0</v>
          </cell>
        </row>
        <row r="559">
          <cell r="H559">
            <v>5453</v>
          </cell>
        </row>
        <row r="561">
          <cell r="H561" t="str">
            <v>Program 1207</v>
          </cell>
          <cell r="L561">
            <v>13626</v>
          </cell>
          <cell r="M561">
            <v>25903</v>
          </cell>
          <cell r="N561">
            <v>39529</v>
          </cell>
        </row>
        <row r="562">
          <cell r="H562" t="str">
            <v>A 1207 04</v>
          </cell>
          <cell r="L562">
            <v>0</v>
          </cell>
          <cell r="M562">
            <v>21959</v>
          </cell>
          <cell r="N562">
            <v>21959</v>
          </cell>
        </row>
        <row r="563">
          <cell r="H563">
            <v>3</v>
          </cell>
          <cell r="L563">
            <v>0</v>
          </cell>
          <cell r="M563">
            <v>21959</v>
          </cell>
          <cell r="N563">
            <v>21959</v>
          </cell>
        </row>
        <row r="564">
          <cell r="H564">
            <v>31</v>
          </cell>
          <cell r="L564">
            <v>0</v>
          </cell>
          <cell r="M564">
            <v>4854</v>
          </cell>
          <cell r="N564">
            <v>4854</v>
          </cell>
        </row>
        <row r="565">
          <cell r="H565">
            <v>311</v>
          </cell>
          <cell r="L565">
            <v>0</v>
          </cell>
          <cell r="M565">
            <v>4166</v>
          </cell>
          <cell r="N565">
            <v>4166</v>
          </cell>
        </row>
        <row r="566">
          <cell r="H566">
            <v>3111</v>
          </cell>
          <cell r="M566">
            <v>4166</v>
          </cell>
          <cell r="N566">
            <v>4166</v>
          </cell>
        </row>
        <row r="567">
          <cell r="H567">
            <v>313</v>
          </cell>
          <cell r="L567">
            <v>0</v>
          </cell>
          <cell r="M567">
            <v>688</v>
          </cell>
          <cell r="N567">
            <v>688</v>
          </cell>
        </row>
        <row r="568">
          <cell r="H568">
            <v>3132</v>
          </cell>
          <cell r="M568">
            <v>688</v>
          </cell>
          <cell r="N568">
            <v>688</v>
          </cell>
        </row>
        <row r="569">
          <cell r="H569">
            <v>32</v>
          </cell>
          <cell r="L569">
            <v>0</v>
          </cell>
          <cell r="M569">
            <v>17105</v>
          </cell>
          <cell r="N569">
            <v>17105</v>
          </cell>
        </row>
        <row r="570">
          <cell r="H570">
            <v>322</v>
          </cell>
          <cell r="L570">
            <v>0</v>
          </cell>
          <cell r="M570">
            <v>565</v>
          </cell>
          <cell r="N570">
            <v>565</v>
          </cell>
        </row>
        <row r="571">
          <cell r="H571">
            <v>3221</v>
          </cell>
          <cell r="M571">
            <v>565</v>
          </cell>
          <cell r="N571">
            <v>565</v>
          </cell>
        </row>
        <row r="572">
          <cell r="H572">
            <v>3222</v>
          </cell>
        </row>
        <row r="573">
          <cell r="H573">
            <v>323</v>
          </cell>
          <cell r="L573">
            <v>0</v>
          </cell>
          <cell r="M573">
            <v>12880</v>
          </cell>
          <cell r="N573">
            <v>12880</v>
          </cell>
        </row>
        <row r="574">
          <cell r="H574">
            <v>3231</v>
          </cell>
        </row>
        <row r="575">
          <cell r="H575">
            <v>3237</v>
          </cell>
          <cell r="M575">
            <v>12880</v>
          </cell>
          <cell r="N575">
            <v>12880</v>
          </cell>
        </row>
        <row r="576">
          <cell r="H576">
            <v>3239</v>
          </cell>
        </row>
        <row r="577">
          <cell r="H577">
            <v>324</v>
          </cell>
          <cell r="L577">
            <v>0</v>
          </cell>
          <cell r="M577">
            <v>0</v>
          </cell>
          <cell r="N577">
            <v>0</v>
          </cell>
        </row>
        <row r="578">
          <cell r="H578">
            <v>3241</v>
          </cell>
        </row>
        <row r="579">
          <cell r="H579">
            <v>329</v>
          </cell>
          <cell r="L579">
            <v>0</v>
          </cell>
          <cell r="M579">
            <v>3660</v>
          </cell>
          <cell r="N579">
            <v>3660</v>
          </cell>
        </row>
        <row r="580">
          <cell r="H580">
            <v>3293</v>
          </cell>
          <cell r="M580">
            <v>3660</v>
          </cell>
          <cell r="N580">
            <v>3660</v>
          </cell>
        </row>
        <row r="581">
          <cell r="H581">
            <v>3299</v>
          </cell>
        </row>
        <row r="583">
          <cell r="H583" t="str">
            <v>T 1207 06</v>
          </cell>
          <cell r="L583">
            <v>0</v>
          </cell>
          <cell r="M583">
            <v>0</v>
          </cell>
          <cell r="N583">
            <v>0</v>
          </cell>
        </row>
        <row r="584">
          <cell r="H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H585">
            <v>32</v>
          </cell>
          <cell r="L585">
            <v>0</v>
          </cell>
          <cell r="M585">
            <v>0</v>
          </cell>
          <cell r="N585">
            <v>0</v>
          </cell>
        </row>
        <row r="586">
          <cell r="H586">
            <v>323</v>
          </cell>
          <cell r="L586">
            <v>0</v>
          </cell>
          <cell r="M586">
            <v>0</v>
          </cell>
          <cell r="N586">
            <v>0</v>
          </cell>
        </row>
        <row r="587">
          <cell r="H587">
            <v>3231</v>
          </cell>
        </row>
        <row r="588">
          <cell r="H588">
            <v>3232</v>
          </cell>
        </row>
        <row r="589">
          <cell r="H589">
            <v>3237</v>
          </cell>
        </row>
        <row r="590">
          <cell r="H590">
            <v>329</v>
          </cell>
          <cell r="L590">
            <v>0</v>
          </cell>
          <cell r="M590">
            <v>0</v>
          </cell>
          <cell r="N590">
            <v>0</v>
          </cell>
        </row>
        <row r="591">
          <cell r="H591">
            <v>3299</v>
          </cell>
        </row>
        <row r="593">
          <cell r="H593" t="str">
            <v>T 1207 16</v>
          </cell>
          <cell r="L593">
            <v>0</v>
          </cell>
          <cell r="M593">
            <v>0</v>
          </cell>
          <cell r="N593">
            <v>0</v>
          </cell>
        </row>
        <row r="594">
          <cell r="H594">
            <v>3</v>
          </cell>
          <cell r="L594">
            <v>0</v>
          </cell>
          <cell r="M594">
            <v>0</v>
          </cell>
          <cell r="N594">
            <v>0</v>
          </cell>
        </row>
        <row r="595">
          <cell r="H595">
            <v>32</v>
          </cell>
          <cell r="L595">
            <v>0</v>
          </cell>
          <cell r="M595">
            <v>0</v>
          </cell>
          <cell r="N595">
            <v>0</v>
          </cell>
        </row>
        <row r="596">
          <cell r="H596">
            <v>321</v>
          </cell>
          <cell r="L596">
            <v>0</v>
          </cell>
          <cell r="M596">
            <v>0</v>
          </cell>
          <cell r="N596">
            <v>0</v>
          </cell>
        </row>
        <row r="597">
          <cell r="H597">
            <v>3211</v>
          </cell>
        </row>
        <row r="598">
          <cell r="H598">
            <v>3213</v>
          </cell>
        </row>
        <row r="599">
          <cell r="H599">
            <v>322</v>
          </cell>
          <cell r="L599">
            <v>0</v>
          </cell>
          <cell r="M599">
            <v>0</v>
          </cell>
          <cell r="N599">
            <v>0</v>
          </cell>
        </row>
        <row r="600">
          <cell r="H600">
            <v>3221</v>
          </cell>
        </row>
        <row r="601">
          <cell r="H601">
            <v>3222</v>
          </cell>
        </row>
        <row r="602">
          <cell r="H602">
            <v>3225</v>
          </cell>
        </row>
        <row r="603">
          <cell r="H603">
            <v>323</v>
          </cell>
          <cell r="L603">
            <v>0</v>
          </cell>
          <cell r="M603">
            <v>0</v>
          </cell>
          <cell r="N603">
            <v>0</v>
          </cell>
        </row>
        <row r="604">
          <cell r="H604">
            <v>3231</v>
          </cell>
        </row>
        <row r="605">
          <cell r="H605">
            <v>3237</v>
          </cell>
        </row>
        <row r="606">
          <cell r="H606">
            <v>3239</v>
          </cell>
        </row>
        <row r="607">
          <cell r="H607">
            <v>329</v>
          </cell>
          <cell r="L607">
            <v>0</v>
          </cell>
          <cell r="M607">
            <v>0</v>
          </cell>
          <cell r="N607">
            <v>0</v>
          </cell>
        </row>
        <row r="608">
          <cell r="H608">
            <v>3291</v>
          </cell>
        </row>
        <row r="609">
          <cell r="H609">
            <v>3293</v>
          </cell>
        </row>
        <row r="610">
          <cell r="H610">
            <v>3299</v>
          </cell>
        </row>
        <row r="612">
          <cell r="H612" t="str">
            <v>K 1207 17</v>
          </cell>
          <cell r="L612">
            <v>1600</v>
          </cell>
          <cell r="M612">
            <v>0</v>
          </cell>
          <cell r="N612">
            <v>1600</v>
          </cell>
        </row>
        <row r="613">
          <cell r="H613">
            <v>4</v>
          </cell>
          <cell r="L613">
            <v>1600</v>
          </cell>
          <cell r="M613">
            <v>0</v>
          </cell>
          <cell r="N613">
            <v>1600</v>
          </cell>
        </row>
        <row r="614">
          <cell r="H614">
            <v>42</v>
          </cell>
          <cell r="L614">
            <v>1600</v>
          </cell>
          <cell r="M614">
            <v>0</v>
          </cell>
          <cell r="N614">
            <v>1600</v>
          </cell>
        </row>
        <row r="615">
          <cell r="H615">
            <v>424</v>
          </cell>
          <cell r="L615">
            <v>1600</v>
          </cell>
          <cell r="M615">
            <v>0</v>
          </cell>
          <cell r="N615">
            <v>1600</v>
          </cell>
        </row>
        <row r="616">
          <cell r="H616">
            <v>4241</v>
          </cell>
          <cell r="L616">
            <v>1600</v>
          </cell>
          <cell r="M616">
            <v>0</v>
          </cell>
          <cell r="N616">
            <v>1600</v>
          </cell>
        </row>
        <row r="618">
          <cell r="H618" t="str">
            <v>T 1207 10</v>
          </cell>
          <cell r="L618">
            <v>0</v>
          </cell>
          <cell r="M618">
            <v>0</v>
          </cell>
          <cell r="N618">
            <v>0</v>
          </cell>
        </row>
        <row r="619">
          <cell r="H619">
            <v>3</v>
          </cell>
          <cell r="L619">
            <v>0</v>
          </cell>
          <cell r="M619">
            <v>0</v>
          </cell>
          <cell r="N619">
            <v>0</v>
          </cell>
        </row>
        <row r="620">
          <cell r="H620">
            <v>32</v>
          </cell>
          <cell r="L620">
            <v>0</v>
          </cell>
          <cell r="M620">
            <v>0</v>
          </cell>
          <cell r="N620">
            <v>0</v>
          </cell>
        </row>
        <row r="621">
          <cell r="H621">
            <v>322</v>
          </cell>
          <cell r="L621">
            <v>0</v>
          </cell>
          <cell r="M621">
            <v>0</v>
          </cell>
          <cell r="N621">
            <v>0</v>
          </cell>
        </row>
        <row r="622">
          <cell r="H622">
            <v>3222</v>
          </cell>
        </row>
        <row r="624">
          <cell r="H624" t="str">
            <v>T 1207 11</v>
          </cell>
          <cell r="L624">
            <v>0</v>
          </cell>
          <cell r="M624">
            <v>0</v>
          </cell>
          <cell r="N624">
            <v>0</v>
          </cell>
        </row>
        <row r="625">
          <cell r="H625">
            <v>11</v>
          </cell>
          <cell r="L625">
            <v>0</v>
          </cell>
          <cell r="M625">
            <v>0</v>
          </cell>
          <cell r="N625">
            <v>0</v>
          </cell>
        </row>
        <row r="626">
          <cell r="H626">
            <v>51</v>
          </cell>
          <cell r="L626">
            <v>0</v>
          </cell>
          <cell r="M626">
            <v>0</v>
          </cell>
          <cell r="N626">
            <v>0</v>
          </cell>
        </row>
        <row r="627">
          <cell r="H627">
            <v>52</v>
          </cell>
          <cell r="L627">
            <v>0</v>
          </cell>
          <cell r="M627">
            <v>0</v>
          </cell>
          <cell r="N627">
            <v>0</v>
          </cell>
        </row>
        <row r="628">
          <cell r="H628">
            <v>3</v>
          </cell>
          <cell r="L628">
            <v>0</v>
          </cell>
          <cell r="M628">
            <v>0</v>
          </cell>
          <cell r="N628">
            <v>0</v>
          </cell>
        </row>
        <row r="629">
          <cell r="H629">
            <v>31</v>
          </cell>
          <cell r="L629">
            <v>0</v>
          </cell>
          <cell r="M629">
            <v>0</v>
          </cell>
          <cell r="N629">
            <v>0</v>
          </cell>
        </row>
        <row r="630">
          <cell r="H630">
            <v>311</v>
          </cell>
          <cell r="L630">
            <v>0</v>
          </cell>
          <cell r="M630">
            <v>0</v>
          </cell>
          <cell r="N630">
            <v>0</v>
          </cell>
        </row>
        <row r="631">
          <cell r="H631">
            <v>3111</v>
          </cell>
        </row>
        <row r="632">
          <cell r="H632">
            <v>312</v>
          </cell>
          <cell r="L632">
            <v>0</v>
          </cell>
          <cell r="M632">
            <v>0</v>
          </cell>
          <cell r="N632">
            <v>0</v>
          </cell>
        </row>
        <row r="633">
          <cell r="H633">
            <v>3121</v>
          </cell>
        </row>
        <row r="634">
          <cell r="H634">
            <v>313</v>
          </cell>
          <cell r="L634">
            <v>0</v>
          </cell>
          <cell r="M634">
            <v>0</v>
          </cell>
          <cell r="N634">
            <v>0</v>
          </cell>
        </row>
        <row r="635">
          <cell r="H635">
            <v>3132</v>
          </cell>
        </row>
        <row r="636">
          <cell r="H636">
            <v>32</v>
          </cell>
          <cell r="L636">
            <v>0</v>
          </cell>
          <cell r="M636">
            <v>0</v>
          </cell>
          <cell r="N636">
            <v>0</v>
          </cell>
        </row>
        <row r="637">
          <cell r="H637">
            <v>321</v>
          </cell>
          <cell r="L637">
            <v>0</v>
          </cell>
          <cell r="M637">
            <v>0</v>
          </cell>
          <cell r="N637">
            <v>0</v>
          </cell>
        </row>
        <row r="638">
          <cell r="H638">
            <v>3211</v>
          </cell>
        </row>
        <row r="639">
          <cell r="H639">
            <v>3211</v>
          </cell>
        </row>
        <row r="640">
          <cell r="H640">
            <v>3212</v>
          </cell>
        </row>
        <row r="641">
          <cell r="H641">
            <v>323</v>
          </cell>
          <cell r="L641">
            <v>0</v>
          </cell>
          <cell r="M641">
            <v>0</v>
          </cell>
          <cell r="N641">
            <v>0</v>
          </cell>
        </row>
        <row r="642">
          <cell r="H642">
            <v>3237</v>
          </cell>
        </row>
        <row r="643">
          <cell r="H643">
            <v>3237</v>
          </cell>
        </row>
        <row r="644">
          <cell r="H644">
            <v>3239</v>
          </cell>
        </row>
        <row r="645">
          <cell r="H645">
            <v>3239</v>
          </cell>
        </row>
        <row r="646">
          <cell r="H646">
            <v>329</v>
          </cell>
          <cell r="L646">
            <v>0</v>
          </cell>
          <cell r="M646">
            <v>0</v>
          </cell>
          <cell r="N646">
            <v>0</v>
          </cell>
        </row>
        <row r="647">
          <cell r="H647">
            <v>3293</v>
          </cell>
        </row>
        <row r="648">
          <cell r="H648">
            <v>3293</v>
          </cell>
        </row>
        <row r="650">
          <cell r="H650" t="str">
            <v>T 1207 18</v>
          </cell>
          <cell r="L650">
            <v>0</v>
          </cell>
          <cell r="M650">
            <v>0</v>
          </cell>
          <cell r="N650">
            <v>0</v>
          </cell>
        </row>
        <row r="651">
          <cell r="H651">
            <v>3</v>
          </cell>
          <cell r="L651">
            <v>0</v>
          </cell>
          <cell r="M651">
            <v>0</v>
          </cell>
          <cell r="N651">
            <v>0</v>
          </cell>
        </row>
        <row r="652">
          <cell r="H652">
            <v>31</v>
          </cell>
          <cell r="L652">
            <v>0</v>
          </cell>
          <cell r="M652">
            <v>0</v>
          </cell>
          <cell r="N652">
            <v>0</v>
          </cell>
        </row>
        <row r="653">
          <cell r="H653">
            <v>311</v>
          </cell>
          <cell r="L653">
            <v>0</v>
          </cell>
          <cell r="M653">
            <v>0</v>
          </cell>
          <cell r="N653">
            <v>0</v>
          </cell>
        </row>
        <row r="654">
          <cell r="H654">
            <v>3111</v>
          </cell>
        </row>
        <row r="655">
          <cell r="H655">
            <v>312</v>
          </cell>
          <cell r="L655">
            <v>0</v>
          </cell>
          <cell r="M655">
            <v>0</v>
          </cell>
          <cell r="N655">
            <v>0</v>
          </cell>
        </row>
        <row r="656">
          <cell r="H656">
            <v>3121</v>
          </cell>
        </row>
        <row r="657">
          <cell r="H657">
            <v>313</v>
          </cell>
          <cell r="L657">
            <v>0</v>
          </cell>
          <cell r="M657">
            <v>0</v>
          </cell>
          <cell r="N657">
            <v>0</v>
          </cell>
        </row>
        <row r="658">
          <cell r="H658">
            <v>3132</v>
          </cell>
        </row>
        <row r="659">
          <cell r="H659">
            <v>32</v>
          </cell>
          <cell r="L659">
            <v>0</v>
          </cell>
          <cell r="M659">
            <v>0</v>
          </cell>
          <cell r="N659">
            <v>0</v>
          </cell>
        </row>
        <row r="660">
          <cell r="H660">
            <v>321</v>
          </cell>
          <cell r="L660">
            <v>0</v>
          </cell>
          <cell r="M660">
            <v>0</v>
          </cell>
          <cell r="N660">
            <v>0</v>
          </cell>
        </row>
        <row r="661">
          <cell r="H661">
            <v>3211</v>
          </cell>
        </row>
        <row r="662">
          <cell r="H662">
            <v>3212</v>
          </cell>
        </row>
        <row r="663">
          <cell r="H663">
            <v>323</v>
          </cell>
          <cell r="L663">
            <v>0</v>
          </cell>
          <cell r="M663">
            <v>0</v>
          </cell>
          <cell r="N663">
            <v>0</v>
          </cell>
        </row>
        <row r="664">
          <cell r="H664">
            <v>3237</v>
          </cell>
        </row>
        <row r="665">
          <cell r="H665">
            <v>38</v>
          </cell>
          <cell r="L665">
            <v>0</v>
          </cell>
          <cell r="M665">
            <v>0</v>
          </cell>
          <cell r="N665">
            <v>0</v>
          </cell>
        </row>
        <row r="666">
          <cell r="H666">
            <v>381</v>
          </cell>
          <cell r="L666">
            <v>0</v>
          </cell>
          <cell r="M666">
            <v>0</v>
          </cell>
          <cell r="N666">
            <v>0</v>
          </cell>
        </row>
        <row r="667">
          <cell r="H667">
            <v>3811</v>
          </cell>
        </row>
        <row r="669">
          <cell r="H669" t="str">
            <v>T 1207 19</v>
          </cell>
          <cell r="L669">
            <v>0</v>
          </cell>
          <cell r="M669">
            <v>0</v>
          </cell>
          <cell r="N669">
            <v>0</v>
          </cell>
        </row>
        <row r="670">
          <cell r="H670">
            <v>3</v>
          </cell>
          <cell r="L670">
            <v>0</v>
          </cell>
          <cell r="M670">
            <v>0</v>
          </cell>
          <cell r="N670">
            <v>0</v>
          </cell>
        </row>
        <row r="671">
          <cell r="H671">
            <v>31</v>
          </cell>
          <cell r="L671">
            <v>0</v>
          </cell>
          <cell r="M671">
            <v>0</v>
          </cell>
          <cell r="N671">
            <v>0</v>
          </cell>
        </row>
        <row r="672">
          <cell r="H672">
            <v>311</v>
          </cell>
          <cell r="L672">
            <v>0</v>
          </cell>
          <cell r="M672">
            <v>0</v>
          </cell>
          <cell r="N672">
            <v>0</v>
          </cell>
        </row>
        <row r="673">
          <cell r="H673">
            <v>3111</v>
          </cell>
        </row>
        <row r="674">
          <cell r="H674">
            <v>312</v>
          </cell>
          <cell r="L674">
            <v>0</v>
          </cell>
          <cell r="M674">
            <v>0</v>
          </cell>
          <cell r="N674">
            <v>0</v>
          </cell>
        </row>
        <row r="675">
          <cell r="H675">
            <v>3121</v>
          </cell>
        </row>
        <row r="676">
          <cell r="H676">
            <v>313</v>
          </cell>
          <cell r="L676">
            <v>0</v>
          </cell>
          <cell r="M676">
            <v>0</v>
          </cell>
          <cell r="N676">
            <v>0</v>
          </cell>
        </row>
        <row r="677">
          <cell r="H677">
            <v>3132</v>
          </cell>
        </row>
        <row r="678">
          <cell r="H678">
            <v>32</v>
          </cell>
          <cell r="L678">
            <v>0</v>
          </cell>
          <cell r="M678">
            <v>0</v>
          </cell>
          <cell r="N678">
            <v>0</v>
          </cell>
        </row>
        <row r="679">
          <cell r="H679">
            <v>321</v>
          </cell>
          <cell r="L679">
            <v>0</v>
          </cell>
          <cell r="M679">
            <v>0</v>
          </cell>
          <cell r="N679">
            <v>0</v>
          </cell>
        </row>
        <row r="680">
          <cell r="H680">
            <v>3211</v>
          </cell>
        </row>
        <row r="681">
          <cell r="H681">
            <v>3212</v>
          </cell>
        </row>
        <row r="682">
          <cell r="H682">
            <v>323</v>
          </cell>
          <cell r="L682">
            <v>0</v>
          </cell>
          <cell r="M682">
            <v>0</v>
          </cell>
          <cell r="N682">
            <v>0</v>
          </cell>
        </row>
        <row r="683">
          <cell r="H683">
            <v>3237</v>
          </cell>
        </row>
        <row r="684">
          <cell r="H684">
            <v>38</v>
          </cell>
          <cell r="L684">
            <v>0</v>
          </cell>
          <cell r="M684">
            <v>0</v>
          </cell>
          <cell r="N684">
            <v>0</v>
          </cell>
        </row>
        <row r="685">
          <cell r="H685">
            <v>381</v>
          </cell>
          <cell r="L685">
            <v>0</v>
          </cell>
          <cell r="M685">
            <v>0</v>
          </cell>
          <cell r="N685">
            <v>0</v>
          </cell>
        </row>
        <row r="686">
          <cell r="H686">
            <v>3811</v>
          </cell>
        </row>
        <row r="688">
          <cell r="H688" t="str">
            <v>T 1207 20</v>
          </cell>
          <cell r="L688">
            <v>12026</v>
          </cell>
          <cell r="M688">
            <v>3944</v>
          </cell>
          <cell r="N688">
            <v>15970</v>
          </cell>
        </row>
        <row r="689">
          <cell r="H689">
            <v>3</v>
          </cell>
          <cell r="L689">
            <v>12026</v>
          </cell>
          <cell r="M689">
            <v>3944</v>
          </cell>
          <cell r="N689">
            <v>15970</v>
          </cell>
        </row>
        <row r="690">
          <cell r="H690">
            <v>32</v>
          </cell>
          <cell r="L690">
            <v>12026</v>
          </cell>
          <cell r="M690">
            <v>3944</v>
          </cell>
          <cell r="N690">
            <v>15970</v>
          </cell>
        </row>
        <row r="691">
          <cell r="H691">
            <v>322</v>
          </cell>
          <cell r="L691">
            <v>12026</v>
          </cell>
          <cell r="M691">
            <v>3944</v>
          </cell>
          <cell r="N691">
            <v>15970</v>
          </cell>
        </row>
        <row r="692">
          <cell r="H692">
            <v>3222</v>
          </cell>
          <cell r="L692">
            <v>12026</v>
          </cell>
          <cell r="M692">
            <v>3944</v>
          </cell>
          <cell r="N692">
            <v>15970</v>
          </cell>
        </row>
        <row r="694">
          <cell r="H694" t="str">
            <v>T 1207 21</v>
          </cell>
          <cell r="L694">
            <v>0</v>
          </cell>
          <cell r="M694">
            <v>0</v>
          </cell>
          <cell r="N694">
            <v>0</v>
          </cell>
        </row>
        <row r="695">
          <cell r="H695">
            <v>3</v>
          </cell>
          <cell r="L695">
            <v>0</v>
          </cell>
          <cell r="M695">
            <v>0</v>
          </cell>
          <cell r="N695">
            <v>0</v>
          </cell>
        </row>
        <row r="696">
          <cell r="H696">
            <v>31</v>
          </cell>
          <cell r="L696">
            <v>0</v>
          </cell>
          <cell r="M696">
            <v>0</v>
          </cell>
          <cell r="N696">
            <v>0</v>
          </cell>
        </row>
        <row r="697">
          <cell r="H697">
            <v>311</v>
          </cell>
          <cell r="L697">
            <v>0</v>
          </cell>
          <cell r="M697">
            <v>0</v>
          </cell>
          <cell r="N697">
            <v>0</v>
          </cell>
        </row>
        <row r="698">
          <cell r="H698">
            <v>3111</v>
          </cell>
        </row>
        <row r="699">
          <cell r="H699">
            <v>312</v>
          </cell>
          <cell r="L699">
            <v>0</v>
          </cell>
          <cell r="M699">
            <v>0</v>
          </cell>
          <cell r="N699">
            <v>0</v>
          </cell>
        </row>
        <row r="700">
          <cell r="H700">
            <v>3121</v>
          </cell>
        </row>
        <row r="701">
          <cell r="H701">
            <v>313</v>
          </cell>
          <cell r="L701">
            <v>0</v>
          </cell>
          <cell r="M701">
            <v>0</v>
          </cell>
          <cell r="N701">
            <v>0</v>
          </cell>
        </row>
        <row r="702">
          <cell r="H702">
            <v>3132</v>
          </cell>
        </row>
        <row r="703">
          <cell r="H703">
            <v>32</v>
          </cell>
          <cell r="L703">
            <v>0</v>
          </cell>
          <cell r="M703">
            <v>0</v>
          </cell>
          <cell r="N703">
            <v>0</v>
          </cell>
        </row>
        <row r="704">
          <cell r="H704">
            <v>321</v>
          </cell>
          <cell r="L704">
            <v>0</v>
          </cell>
          <cell r="M704">
            <v>0</v>
          </cell>
          <cell r="N704">
            <v>0</v>
          </cell>
        </row>
        <row r="705">
          <cell r="H705">
            <v>3211</v>
          </cell>
        </row>
        <row r="706">
          <cell r="H706">
            <v>3212</v>
          </cell>
        </row>
        <row r="707">
          <cell r="H707">
            <v>322</v>
          </cell>
          <cell r="L707">
            <v>0</v>
          </cell>
          <cell r="M707">
            <v>0</v>
          </cell>
          <cell r="N707">
            <v>0</v>
          </cell>
        </row>
        <row r="708">
          <cell r="H708">
            <v>3222</v>
          </cell>
        </row>
        <row r="710">
          <cell r="H710" t="str">
            <v>T 1207 22</v>
          </cell>
          <cell r="L710">
            <v>0</v>
          </cell>
          <cell r="M710">
            <v>0</v>
          </cell>
          <cell r="N710">
            <v>0</v>
          </cell>
        </row>
        <row r="711">
          <cell r="H711">
            <v>3</v>
          </cell>
          <cell r="L711">
            <v>0</v>
          </cell>
          <cell r="M711">
            <v>0</v>
          </cell>
          <cell r="N711">
            <v>0</v>
          </cell>
        </row>
        <row r="712">
          <cell r="H712">
            <v>31</v>
          </cell>
          <cell r="L712">
            <v>0</v>
          </cell>
          <cell r="M712">
            <v>0</v>
          </cell>
          <cell r="N712">
            <v>0</v>
          </cell>
        </row>
        <row r="713">
          <cell r="H713">
            <v>311</v>
          </cell>
          <cell r="L713">
            <v>0</v>
          </cell>
          <cell r="M713">
            <v>0</v>
          </cell>
          <cell r="N713">
            <v>0</v>
          </cell>
        </row>
        <row r="714">
          <cell r="H714">
            <v>3111</v>
          </cell>
        </row>
        <row r="715">
          <cell r="H715">
            <v>313</v>
          </cell>
          <cell r="L715">
            <v>0</v>
          </cell>
          <cell r="M715">
            <v>0</v>
          </cell>
          <cell r="N715">
            <v>0</v>
          </cell>
        </row>
        <row r="716">
          <cell r="H716">
            <v>3132</v>
          </cell>
        </row>
        <row r="717">
          <cell r="H717">
            <v>32</v>
          </cell>
          <cell r="L717">
            <v>0</v>
          </cell>
          <cell r="M717">
            <v>0</v>
          </cell>
          <cell r="N717">
            <v>0</v>
          </cell>
        </row>
        <row r="718">
          <cell r="H718">
            <v>322</v>
          </cell>
          <cell r="L718">
            <v>0</v>
          </cell>
          <cell r="M718">
            <v>0</v>
          </cell>
          <cell r="N718">
            <v>0</v>
          </cell>
        </row>
        <row r="719">
          <cell r="H719">
            <v>3221</v>
          </cell>
        </row>
        <row r="720">
          <cell r="H720">
            <v>3222</v>
          </cell>
        </row>
        <row r="721">
          <cell r="H721">
            <v>323</v>
          </cell>
          <cell r="L721">
            <v>0</v>
          </cell>
          <cell r="M721">
            <v>0</v>
          </cell>
          <cell r="N721">
            <v>0</v>
          </cell>
        </row>
        <row r="722">
          <cell r="H722">
            <v>3231</v>
          </cell>
        </row>
        <row r="723">
          <cell r="H723">
            <v>3233</v>
          </cell>
        </row>
        <row r="724">
          <cell r="H724">
            <v>3237</v>
          </cell>
        </row>
        <row r="725">
          <cell r="H725">
            <v>329</v>
          </cell>
          <cell r="L725">
            <v>0</v>
          </cell>
          <cell r="M725">
            <v>0</v>
          </cell>
          <cell r="N725">
            <v>0</v>
          </cell>
        </row>
        <row r="726">
          <cell r="H726">
            <v>3293</v>
          </cell>
        </row>
        <row r="727">
          <cell r="H727">
            <v>3299</v>
          </cell>
        </row>
        <row r="729">
          <cell r="H729" t="str">
            <v>T 1207 23</v>
          </cell>
          <cell r="L729">
            <v>0</v>
          </cell>
          <cell r="M729">
            <v>0</v>
          </cell>
          <cell r="N729">
            <v>0</v>
          </cell>
        </row>
        <row r="730">
          <cell r="H730">
            <v>3</v>
          </cell>
          <cell r="L730">
            <v>0</v>
          </cell>
          <cell r="M730">
            <v>0</v>
          </cell>
          <cell r="N730">
            <v>0</v>
          </cell>
        </row>
        <row r="731">
          <cell r="H731">
            <v>32</v>
          </cell>
          <cell r="L731">
            <v>0</v>
          </cell>
          <cell r="M731">
            <v>0</v>
          </cell>
          <cell r="N731">
            <v>0</v>
          </cell>
        </row>
        <row r="732">
          <cell r="H732">
            <v>323</v>
          </cell>
          <cell r="L732">
            <v>0</v>
          </cell>
          <cell r="M732">
            <v>0</v>
          </cell>
          <cell r="N732">
            <v>0</v>
          </cell>
        </row>
        <row r="733">
          <cell r="H733">
            <v>3237</v>
          </cell>
        </row>
        <row r="734">
          <cell r="H734">
            <v>329</v>
          </cell>
          <cell r="L734">
            <v>0</v>
          </cell>
          <cell r="M734">
            <v>0</v>
          </cell>
          <cell r="N734">
            <v>0</v>
          </cell>
        </row>
        <row r="735">
          <cell r="H735">
            <v>3295</v>
          </cell>
        </row>
        <row r="740">
          <cell r="L740">
            <v>8218736</v>
          </cell>
          <cell r="M740">
            <v>126893</v>
          </cell>
          <cell r="N740">
            <v>8345629</v>
          </cell>
        </row>
        <row r="741">
          <cell r="L741">
            <v>23600</v>
          </cell>
          <cell r="M741">
            <v>58120</v>
          </cell>
          <cell r="N741">
            <v>81720</v>
          </cell>
        </row>
        <row r="742">
          <cell r="L742">
            <v>0</v>
          </cell>
          <cell r="M742">
            <v>0</v>
          </cell>
          <cell r="N742">
            <v>0</v>
          </cell>
        </row>
        <row r="748">
          <cell r="L748">
            <v>1600</v>
          </cell>
          <cell r="M748">
            <v>21959</v>
          </cell>
          <cell r="N748">
            <v>23559</v>
          </cell>
        </row>
        <row r="749">
          <cell r="L749">
            <v>900310</v>
          </cell>
          <cell r="M749">
            <v>37120</v>
          </cell>
          <cell r="N749">
            <v>937430</v>
          </cell>
        </row>
        <row r="750">
          <cell r="L750">
            <v>0</v>
          </cell>
          <cell r="M750">
            <v>0</v>
          </cell>
          <cell r="N750">
            <v>0</v>
          </cell>
        </row>
        <row r="751">
          <cell r="L751">
            <v>0</v>
          </cell>
          <cell r="M751">
            <v>0</v>
          </cell>
          <cell r="N751">
            <v>0</v>
          </cell>
        </row>
        <row r="752">
          <cell r="L752">
            <v>12026</v>
          </cell>
          <cell r="M752">
            <v>3944</v>
          </cell>
          <cell r="N752">
            <v>15970</v>
          </cell>
        </row>
        <row r="753">
          <cell r="L753">
            <v>55200</v>
          </cell>
          <cell r="M753">
            <v>0</v>
          </cell>
          <cell r="N753">
            <v>55200</v>
          </cell>
        </row>
        <row r="754">
          <cell r="L754">
            <v>4500</v>
          </cell>
          <cell r="M754">
            <v>1960</v>
          </cell>
          <cell r="N754">
            <v>6460</v>
          </cell>
        </row>
        <row r="755">
          <cell r="L755">
            <v>7230800</v>
          </cell>
          <cell r="M755">
            <v>120030</v>
          </cell>
          <cell r="N755">
            <v>7350830</v>
          </cell>
        </row>
        <row r="756">
          <cell r="L756">
            <v>37000</v>
          </cell>
          <cell r="M756">
            <v>0</v>
          </cell>
          <cell r="N756">
            <v>37000</v>
          </cell>
        </row>
        <row r="757">
          <cell r="L757">
            <v>900</v>
          </cell>
          <cell r="M757">
            <v>0</v>
          </cell>
          <cell r="N757">
            <v>900</v>
          </cell>
        </row>
        <row r="758">
          <cell r="L758">
            <v>0</v>
          </cell>
          <cell r="M758">
            <v>0</v>
          </cell>
          <cell r="N75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13"/>
  <sheetViews>
    <sheetView tabSelected="1" workbookViewId="0">
      <selection activeCell="A451" sqref="A451"/>
    </sheetView>
  </sheetViews>
  <sheetFormatPr defaultRowHeight="15" x14ac:dyDescent="0.25"/>
  <cols>
    <col min="1" max="1" width="4.7109375" style="177" customWidth="1"/>
    <col min="2" max="2" width="51" style="191" customWidth="1"/>
    <col min="3" max="5" width="12.85546875" style="192" customWidth="1"/>
    <col min="6" max="16384" width="9.140625" style="143"/>
  </cols>
  <sheetData>
    <row r="1" spans="1:5" x14ac:dyDescent="0.25">
      <c r="A1" s="196" t="s">
        <v>294</v>
      </c>
    </row>
    <row r="3" spans="1:5" ht="22.5" customHeight="1" x14ac:dyDescent="0.25">
      <c r="A3" s="201" t="s">
        <v>295</v>
      </c>
      <c r="B3" s="201"/>
      <c r="C3" s="201"/>
      <c r="D3" s="201"/>
      <c r="E3" s="201"/>
    </row>
    <row r="5" spans="1:5" s="1" customFormat="1" ht="25.5" x14ac:dyDescent="0.2">
      <c r="A5" s="144" t="s">
        <v>0</v>
      </c>
      <c r="B5" s="145" t="s">
        <v>1</v>
      </c>
      <c r="C5" s="28" t="s">
        <v>2</v>
      </c>
      <c r="D5" s="28" t="s">
        <v>3</v>
      </c>
      <c r="E5" s="28" t="s">
        <v>4</v>
      </c>
    </row>
    <row r="6" spans="1:5" s="149" customFormat="1" hidden="1" x14ac:dyDescent="0.25">
      <c r="A6" s="146">
        <v>6</v>
      </c>
      <c r="B6" s="147" t="s">
        <v>5</v>
      </c>
      <c r="C6" s="148">
        <f t="shared" ref="C6:E6" si="0">SUM(C7,C22,C44,C59,C74,C89,C111,C161,C197,C205,C213,C221,C236,C251,C264,C279)</f>
        <v>8191336</v>
      </c>
      <c r="D6" s="148">
        <f t="shared" si="0"/>
        <v>143969</v>
      </c>
      <c r="E6" s="148">
        <f t="shared" si="0"/>
        <v>8335305</v>
      </c>
    </row>
    <row r="7" spans="1:5" s="149" customFormat="1" hidden="1" x14ac:dyDescent="0.25">
      <c r="A7" s="145">
        <v>631</v>
      </c>
      <c r="B7" s="150" t="s">
        <v>6</v>
      </c>
      <c r="C7" s="151">
        <f>SUM(C8,C15)</f>
        <v>0</v>
      </c>
      <c r="D7" s="151">
        <f>SUM(D8,D15)</f>
        <v>0</v>
      </c>
      <c r="E7" s="151">
        <f>SUM(E8,E15)</f>
        <v>0</v>
      </c>
    </row>
    <row r="8" spans="1:5" s="149" customFormat="1" hidden="1" x14ac:dyDescent="0.25">
      <c r="A8" s="152">
        <v>6311</v>
      </c>
      <c r="B8" s="153" t="s">
        <v>7</v>
      </c>
      <c r="C8" s="154">
        <f t="shared" ref="C8" si="1">SUM(C9:C14)</f>
        <v>0</v>
      </c>
      <c r="D8" s="154">
        <f t="shared" ref="D8:E8" si="2">SUM(D9:D14)</f>
        <v>0</v>
      </c>
      <c r="E8" s="154">
        <f t="shared" si="2"/>
        <v>0</v>
      </c>
    </row>
    <row r="9" spans="1:5" s="149" customFormat="1" hidden="1" x14ac:dyDescent="0.25">
      <c r="A9" s="155"/>
      <c r="B9" s="156">
        <v>3210</v>
      </c>
      <c r="C9" s="157"/>
      <c r="D9" s="157"/>
      <c r="E9" s="157"/>
    </row>
    <row r="10" spans="1:5" s="149" customFormat="1" hidden="1" x14ac:dyDescent="0.25">
      <c r="A10" s="155"/>
      <c r="B10" s="156">
        <v>4910</v>
      </c>
      <c r="C10" s="157"/>
      <c r="D10" s="157"/>
      <c r="E10" s="157"/>
    </row>
    <row r="11" spans="1:5" s="149" customFormat="1" hidden="1" x14ac:dyDescent="0.25">
      <c r="A11" s="155"/>
      <c r="B11" s="156">
        <v>5410</v>
      </c>
      <c r="C11" s="157"/>
      <c r="D11" s="157"/>
      <c r="E11" s="157"/>
    </row>
    <row r="12" spans="1:5" s="149" customFormat="1" hidden="1" x14ac:dyDescent="0.25">
      <c r="A12" s="155"/>
      <c r="B12" s="156">
        <v>6210</v>
      </c>
      <c r="C12" s="157"/>
      <c r="D12" s="157"/>
      <c r="E12" s="157"/>
    </row>
    <row r="13" spans="1:5" s="149" customFormat="1" hidden="1" x14ac:dyDescent="0.25">
      <c r="A13" s="155"/>
      <c r="B13" s="156">
        <v>7210</v>
      </c>
      <c r="C13" s="157"/>
      <c r="D13" s="157"/>
      <c r="E13" s="157"/>
    </row>
    <row r="14" spans="1:5" s="149" customFormat="1" hidden="1" x14ac:dyDescent="0.25">
      <c r="A14" s="155"/>
      <c r="B14" s="156">
        <v>8210</v>
      </c>
      <c r="C14" s="157"/>
      <c r="D14" s="157"/>
      <c r="E14" s="157"/>
    </row>
    <row r="15" spans="1:5" s="149" customFormat="1" hidden="1" x14ac:dyDescent="0.25">
      <c r="A15" s="152">
        <v>6312</v>
      </c>
      <c r="B15" s="153" t="s">
        <v>8</v>
      </c>
      <c r="C15" s="154">
        <f t="shared" ref="C15:E15" si="3">SUM(C16:C21)</f>
        <v>0</v>
      </c>
      <c r="D15" s="154">
        <f t="shared" si="3"/>
        <v>0</v>
      </c>
      <c r="E15" s="154">
        <f t="shared" si="3"/>
        <v>0</v>
      </c>
    </row>
    <row r="16" spans="1:5" s="149" customFormat="1" hidden="1" x14ac:dyDescent="0.25">
      <c r="A16" s="155"/>
      <c r="B16" s="156">
        <v>3210</v>
      </c>
      <c r="C16" s="157"/>
      <c r="D16" s="157"/>
      <c r="E16" s="157"/>
    </row>
    <row r="17" spans="1:5" s="149" customFormat="1" hidden="1" x14ac:dyDescent="0.25">
      <c r="A17" s="155"/>
      <c r="B17" s="156">
        <v>4910</v>
      </c>
      <c r="C17" s="157"/>
      <c r="D17" s="157"/>
      <c r="E17" s="157"/>
    </row>
    <row r="18" spans="1:5" s="149" customFormat="1" hidden="1" x14ac:dyDescent="0.25">
      <c r="A18" s="155"/>
      <c r="B18" s="156">
        <v>5410</v>
      </c>
      <c r="C18" s="157"/>
      <c r="D18" s="157"/>
      <c r="E18" s="157"/>
    </row>
    <row r="19" spans="1:5" s="149" customFormat="1" hidden="1" x14ac:dyDescent="0.25">
      <c r="A19" s="155"/>
      <c r="B19" s="156">
        <v>6210</v>
      </c>
      <c r="C19" s="157"/>
      <c r="D19" s="157"/>
      <c r="E19" s="157"/>
    </row>
    <row r="20" spans="1:5" s="149" customFormat="1" hidden="1" x14ac:dyDescent="0.25">
      <c r="A20" s="155"/>
      <c r="B20" s="156">
        <v>7210</v>
      </c>
      <c r="C20" s="157"/>
      <c r="D20" s="157"/>
      <c r="E20" s="157"/>
    </row>
    <row r="21" spans="1:5" s="149" customFormat="1" hidden="1" x14ac:dyDescent="0.25">
      <c r="A21" s="155"/>
      <c r="B21" s="156">
        <v>8210</v>
      </c>
      <c r="C21" s="157"/>
      <c r="D21" s="157"/>
      <c r="E21" s="157"/>
    </row>
    <row r="22" spans="1:5" s="149" customFormat="1" ht="25.5" hidden="1" x14ac:dyDescent="0.25">
      <c r="A22" s="145">
        <v>632</v>
      </c>
      <c r="B22" s="150" t="s">
        <v>9</v>
      </c>
      <c r="C22" s="151">
        <f>SUM(C23,C30,C37)</f>
        <v>0</v>
      </c>
      <c r="D22" s="151">
        <f>SUM(D23,D30,D37)</f>
        <v>0</v>
      </c>
      <c r="E22" s="151">
        <f>SUM(E23,E30,E37)</f>
        <v>0</v>
      </c>
    </row>
    <row r="23" spans="1:5" s="149" customFormat="1" hidden="1" x14ac:dyDescent="0.25">
      <c r="A23" s="152">
        <v>6321</v>
      </c>
      <c r="B23" s="153" t="s">
        <v>10</v>
      </c>
      <c r="C23" s="154">
        <f t="shared" ref="C23:E23" si="4">SUM(C24:C29)</f>
        <v>0</v>
      </c>
      <c r="D23" s="154">
        <f t="shared" si="4"/>
        <v>0</v>
      </c>
      <c r="E23" s="154">
        <f t="shared" si="4"/>
        <v>0</v>
      </c>
    </row>
    <row r="24" spans="1:5" s="149" customFormat="1" hidden="1" x14ac:dyDescent="0.25">
      <c r="A24" s="155"/>
      <c r="B24" s="156">
        <v>3210</v>
      </c>
      <c r="C24" s="157"/>
      <c r="D24" s="157"/>
      <c r="E24" s="157"/>
    </row>
    <row r="25" spans="1:5" s="149" customFormat="1" hidden="1" x14ac:dyDescent="0.25">
      <c r="A25" s="155"/>
      <c r="B25" s="156">
        <v>4910</v>
      </c>
      <c r="C25" s="157"/>
      <c r="D25" s="157"/>
      <c r="E25" s="157"/>
    </row>
    <row r="26" spans="1:5" s="149" customFormat="1" hidden="1" x14ac:dyDescent="0.25">
      <c r="A26" s="155"/>
      <c r="B26" s="156">
        <v>5410</v>
      </c>
      <c r="C26" s="157"/>
      <c r="D26" s="157"/>
      <c r="E26" s="157"/>
    </row>
    <row r="27" spans="1:5" s="149" customFormat="1" hidden="1" x14ac:dyDescent="0.25">
      <c r="A27" s="155"/>
      <c r="B27" s="156">
        <v>6210</v>
      </c>
      <c r="C27" s="157"/>
      <c r="D27" s="157"/>
      <c r="E27" s="157"/>
    </row>
    <row r="28" spans="1:5" s="149" customFormat="1" hidden="1" x14ac:dyDescent="0.25">
      <c r="A28" s="155"/>
      <c r="B28" s="156">
        <v>7210</v>
      </c>
      <c r="C28" s="157"/>
      <c r="D28" s="157"/>
      <c r="E28" s="157"/>
    </row>
    <row r="29" spans="1:5" s="149" customFormat="1" hidden="1" x14ac:dyDescent="0.25">
      <c r="A29" s="155"/>
      <c r="B29" s="156">
        <v>8210</v>
      </c>
      <c r="C29" s="157"/>
      <c r="D29" s="157"/>
      <c r="E29" s="157"/>
    </row>
    <row r="30" spans="1:5" s="149" customFormat="1" hidden="1" x14ac:dyDescent="0.25">
      <c r="A30" s="152">
        <v>6323</v>
      </c>
      <c r="B30" s="153" t="s">
        <v>11</v>
      </c>
      <c r="C30" s="154">
        <f t="shared" ref="C30:E30" si="5">SUM(C31:C36)</f>
        <v>0</v>
      </c>
      <c r="D30" s="154">
        <f t="shared" si="5"/>
        <v>0</v>
      </c>
      <c r="E30" s="154">
        <f t="shared" si="5"/>
        <v>0</v>
      </c>
    </row>
    <row r="31" spans="1:5" s="149" customFormat="1" hidden="1" x14ac:dyDescent="0.25">
      <c r="A31" s="155"/>
      <c r="B31" s="156">
        <v>3210</v>
      </c>
      <c r="C31" s="157"/>
      <c r="D31" s="157"/>
      <c r="E31" s="157"/>
    </row>
    <row r="32" spans="1:5" s="149" customFormat="1" hidden="1" x14ac:dyDescent="0.25">
      <c r="A32" s="155"/>
      <c r="B32" s="156">
        <v>4910</v>
      </c>
      <c r="C32" s="157"/>
      <c r="D32" s="157"/>
      <c r="E32" s="157"/>
    </row>
    <row r="33" spans="1:5" s="149" customFormat="1" hidden="1" x14ac:dyDescent="0.25">
      <c r="A33" s="155"/>
      <c r="B33" s="156">
        <v>5410</v>
      </c>
      <c r="C33" s="157"/>
      <c r="D33" s="157"/>
      <c r="E33" s="157"/>
    </row>
    <row r="34" spans="1:5" s="149" customFormat="1" hidden="1" x14ac:dyDescent="0.25">
      <c r="A34" s="155"/>
      <c r="B34" s="156">
        <v>6210</v>
      </c>
      <c r="C34" s="157"/>
      <c r="D34" s="157"/>
      <c r="E34" s="157"/>
    </row>
    <row r="35" spans="1:5" s="149" customFormat="1" hidden="1" x14ac:dyDescent="0.25">
      <c r="A35" s="155"/>
      <c r="B35" s="156">
        <v>7210</v>
      </c>
      <c r="C35" s="157"/>
      <c r="D35" s="157"/>
      <c r="E35" s="157"/>
    </row>
    <row r="36" spans="1:5" s="149" customFormat="1" hidden="1" x14ac:dyDescent="0.25">
      <c r="A36" s="155"/>
      <c r="B36" s="156">
        <v>8210</v>
      </c>
      <c r="C36" s="157"/>
      <c r="D36" s="157"/>
      <c r="E36" s="157"/>
    </row>
    <row r="37" spans="1:5" s="149" customFormat="1" hidden="1" x14ac:dyDescent="0.25">
      <c r="A37" s="152">
        <v>6324</v>
      </c>
      <c r="B37" s="153" t="s">
        <v>12</v>
      </c>
      <c r="C37" s="154">
        <f t="shared" ref="C37:E37" si="6">SUM(C38:C43)</f>
        <v>0</v>
      </c>
      <c r="D37" s="154">
        <f t="shared" si="6"/>
        <v>0</v>
      </c>
      <c r="E37" s="154">
        <f t="shared" si="6"/>
        <v>0</v>
      </c>
    </row>
    <row r="38" spans="1:5" s="149" customFormat="1" hidden="1" x14ac:dyDescent="0.25">
      <c r="A38" s="155"/>
      <c r="B38" s="156">
        <v>3210</v>
      </c>
      <c r="C38" s="157"/>
      <c r="D38" s="157"/>
      <c r="E38" s="157"/>
    </row>
    <row r="39" spans="1:5" s="149" customFormat="1" hidden="1" x14ac:dyDescent="0.25">
      <c r="A39" s="155"/>
      <c r="B39" s="156">
        <v>4910</v>
      </c>
      <c r="C39" s="157"/>
      <c r="D39" s="157"/>
      <c r="E39" s="157"/>
    </row>
    <row r="40" spans="1:5" s="149" customFormat="1" hidden="1" x14ac:dyDescent="0.25">
      <c r="A40" s="155"/>
      <c r="B40" s="156">
        <v>5410</v>
      </c>
      <c r="C40" s="157"/>
      <c r="D40" s="157"/>
      <c r="E40" s="157"/>
    </row>
    <row r="41" spans="1:5" s="149" customFormat="1" hidden="1" x14ac:dyDescent="0.25">
      <c r="A41" s="155"/>
      <c r="B41" s="156">
        <v>6210</v>
      </c>
      <c r="C41" s="157"/>
      <c r="D41" s="157"/>
      <c r="E41" s="157"/>
    </row>
    <row r="42" spans="1:5" s="149" customFormat="1" hidden="1" x14ac:dyDescent="0.25">
      <c r="A42" s="155"/>
      <c r="B42" s="156">
        <v>7210</v>
      </c>
      <c r="C42" s="157"/>
      <c r="D42" s="157"/>
      <c r="E42" s="157"/>
    </row>
    <row r="43" spans="1:5" s="149" customFormat="1" hidden="1" x14ac:dyDescent="0.25">
      <c r="A43" s="155"/>
      <c r="B43" s="156">
        <v>8210</v>
      </c>
      <c r="C43" s="157"/>
      <c r="D43" s="157"/>
      <c r="E43" s="157"/>
    </row>
    <row r="44" spans="1:5" s="149" customFormat="1" x14ac:dyDescent="0.25">
      <c r="A44" s="145">
        <v>634</v>
      </c>
      <c r="B44" s="147" t="s">
        <v>13</v>
      </c>
      <c r="C44" s="158">
        <f>SUM(C45,C52)</f>
        <v>7800</v>
      </c>
      <c r="D44" s="158">
        <f>SUM(D45,D52)</f>
        <v>-7800</v>
      </c>
      <c r="E44" s="158">
        <f>SUM(E45,E52)</f>
        <v>0</v>
      </c>
    </row>
    <row r="45" spans="1:5" s="149" customFormat="1" hidden="1" x14ac:dyDescent="0.25">
      <c r="A45" s="152">
        <v>6341</v>
      </c>
      <c r="B45" s="153" t="s">
        <v>14</v>
      </c>
      <c r="C45" s="154">
        <f t="shared" ref="C45" si="7">SUM(C46:C51)</f>
        <v>7800</v>
      </c>
      <c r="D45" s="154">
        <f t="shared" ref="D45:E45" si="8">SUM(D46:D51)</f>
        <v>-7800</v>
      </c>
      <c r="E45" s="154">
        <f t="shared" si="8"/>
        <v>0</v>
      </c>
    </row>
    <row r="46" spans="1:5" s="149" customFormat="1" hidden="1" x14ac:dyDescent="0.25">
      <c r="A46" s="155"/>
      <c r="B46" s="156">
        <v>3210</v>
      </c>
      <c r="C46" s="157"/>
      <c r="D46" s="157"/>
      <c r="E46" s="157"/>
    </row>
    <row r="47" spans="1:5" s="149" customFormat="1" hidden="1" x14ac:dyDescent="0.25">
      <c r="A47" s="155"/>
      <c r="B47" s="156">
        <v>4910</v>
      </c>
      <c r="C47" s="157"/>
      <c r="D47" s="157"/>
      <c r="E47" s="157"/>
    </row>
    <row r="48" spans="1:5" s="149" customFormat="1" hidden="1" x14ac:dyDescent="0.25">
      <c r="A48" s="155"/>
      <c r="B48" s="156">
        <v>5410</v>
      </c>
      <c r="C48" s="157">
        <v>7800</v>
      </c>
      <c r="D48" s="157">
        <v>-7800</v>
      </c>
      <c r="E48" s="157">
        <v>0</v>
      </c>
    </row>
    <row r="49" spans="1:5" s="149" customFormat="1" hidden="1" x14ac:dyDescent="0.25">
      <c r="A49" s="155"/>
      <c r="B49" s="156">
        <v>6210</v>
      </c>
      <c r="C49" s="157"/>
      <c r="D49" s="157"/>
      <c r="E49" s="157"/>
    </row>
    <row r="50" spans="1:5" s="149" customFormat="1" hidden="1" x14ac:dyDescent="0.25">
      <c r="A50" s="155"/>
      <c r="B50" s="156">
        <v>7210</v>
      </c>
      <c r="C50" s="157"/>
      <c r="D50" s="157"/>
      <c r="E50" s="157"/>
    </row>
    <row r="51" spans="1:5" s="149" customFormat="1" hidden="1" x14ac:dyDescent="0.25">
      <c r="A51" s="155"/>
      <c r="B51" s="156">
        <v>8210</v>
      </c>
      <c r="C51" s="157"/>
      <c r="D51" s="157"/>
      <c r="E51" s="157"/>
    </row>
    <row r="52" spans="1:5" s="149" customFormat="1" hidden="1" x14ac:dyDescent="0.25">
      <c r="A52" s="152">
        <v>6342</v>
      </c>
      <c r="B52" s="153" t="s">
        <v>15</v>
      </c>
      <c r="C52" s="154">
        <f t="shared" ref="C52:E52" si="9">SUM(C53:C58)</f>
        <v>0</v>
      </c>
      <c r="D52" s="154">
        <f t="shared" si="9"/>
        <v>0</v>
      </c>
      <c r="E52" s="154">
        <f t="shared" si="9"/>
        <v>0</v>
      </c>
    </row>
    <row r="53" spans="1:5" s="149" customFormat="1" hidden="1" x14ac:dyDescent="0.25">
      <c r="A53" s="155"/>
      <c r="B53" s="156">
        <v>3210</v>
      </c>
      <c r="C53" s="157"/>
      <c r="D53" s="157"/>
      <c r="E53" s="157"/>
    </row>
    <row r="54" spans="1:5" s="149" customFormat="1" hidden="1" x14ac:dyDescent="0.25">
      <c r="A54" s="155"/>
      <c r="B54" s="156">
        <v>4910</v>
      </c>
      <c r="C54" s="157"/>
      <c r="D54" s="157"/>
      <c r="E54" s="157"/>
    </row>
    <row r="55" spans="1:5" s="149" customFormat="1" hidden="1" x14ac:dyDescent="0.25">
      <c r="A55" s="155"/>
      <c r="B55" s="156">
        <v>5410</v>
      </c>
      <c r="C55" s="157"/>
      <c r="D55" s="157"/>
      <c r="E55" s="157"/>
    </row>
    <row r="56" spans="1:5" s="149" customFormat="1" hidden="1" x14ac:dyDescent="0.25">
      <c r="A56" s="155"/>
      <c r="B56" s="156">
        <v>6210</v>
      </c>
      <c r="C56" s="157"/>
      <c r="D56" s="157"/>
      <c r="E56" s="157"/>
    </row>
    <row r="57" spans="1:5" s="149" customFormat="1" hidden="1" x14ac:dyDescent="0.25">
      <c r="A57" s="155"/>
      <c r="B57" s="156">
        <v>7210</v>
      </c>
      <c r="C57" s="157"/>
      <c r="D57" s="157"/>
      <c r="E57" s="157"/>
    </row>
    <row r="58" spans="1:5" s="149" customFormat="1" hidden="1" x14ac:dyDescent="0.25">
      <c r="A58" s="155"/>
      <c r="B58" s="156">
        <v>8210</v>
      </c>
      <c r="C58" s="157"/>
      <c r="D58" s="157"/>
      <c r="E58" s="157"/>
    </row>
    <row r="59" spans="1:5" s="149" customFormat="1" ht="25.5" x14ac:dyDescent="0.25">
      <c r="A59" s="145">
        <v>636</v>
      </c>
      <c r="B59" s="147" t="s">
        <v>16</v>
      </c>
      <c r="C59" s="159">
        <f>SUM(C60,C67)</f>
        <v>7223000</v>
      </c>
      <c r="D59" s="159">
        <f>SUM(D60,D67)</f>
        <v>88830</v>
      </c>
      <c r="E59" s="159">
        <f>SUM(E60,E67)</f>
        <v>7311830</v>
      </c>
    </row>
    <row r="60" spans="1:5" s="149" customFormat="1" ht="25.5" hidden="1" x14ac:dyDescent="0.25">
      <c r="A60" s="152">
        <v>6361</v>
      </c>
      <c r="B60" s="153" t="s">
        <v>17</v>
      </c>
      <c r="C60" s="154">
        <f t="shared" ref="C60" si="10">SUM(C61:C66)</f>
        <v>7216000</v>
      </c>
      <c r="D60" s="154">
        <f t="shared" ref="D60:E60" si="11">SUM(D61:D66)</f>
        <v>82830</v>
      </c>
      <c r="E60" s="154">
        <f t="shared" si="11"/>
        <v>7298830</v>
      </c>
    </row>
    <row r="61" spans="1:5" s="149" customFormat="1" hidden="1" x14ac:dyDescent="0.25">
      <c r="A61" s="155"/>
      <c r="B61" s="156">
        <v>3210</v>
      </c>
      <c r="C61" s="157"/>
      <c r="D61" s="157"/>
      <c r="E61" s="157"/>
    </row>
    <row r="62" spans="1:5" s="149" customFormat="1" hidden="1" x14ac:dyDescent="0.25">
      <c r="A62" s="155"/>
      <c r="B62" s="156">
        <v>4910</v>
      </c>
      <c r="C62" s="157"/>
      <c r="D62" s="157"/>
      <c r="E62" s="157"/>
    </row>
    <row r="63" spans="1:5" s="149" customFormat="1" hidden="1" x14ac:dyDescent="0.25">
      <c r="A63" s="155"/>
      <c r="B63" s="156">
        <v>5410</v>
      </c>
      <c r="C63" s="157">
        <f>7230800-7800-7000</f>
        <v>7216000</v>
      </c>
      <c r="D63" s="157">
        <f>+E63-C63</f>
        <v>82830</v>
      </c>
      <c r="E63" s="157">
        <v>7298830</v>
      </c>
    </row>
    <row r="64" spans="1:5" s="149" customFormat="1" hidden="1" x14ac:dyDescent="0.25">
      <c r="A64" s="155"/>
      <c r="B64" s="156">
        <v>6210</v>
      </c>
      <c r="C64" s="157"/>
      <c r="D64" s="157"/>
      <c r="E64" s="157"/>
    </row>
    <row r="65" spans="1:5" s="149" customFormat="1" hidden="1" x14ac:dyDescent="0.25">
      <c r="A65" s="155"/>
      <c r="B65" s="156">
        <v>7210</v>
      </c>
      <c r="C65" s="157"/>
      <c r="D65" s="157"/>
      <c r="E65" s="157"/>
    </row>
    <row r="66" spans="1:5" s="149" customFormat="1" hidden="1" x14ac:dyDescent="0.25">
      <c r="A66" s="155"/>
      <c r="B66" s="156">
        <v>8210</v>
      </c>
      <c r="C66" s="157"/>
      <c r="D66" s="157"/>
      <c r="E66" s="157"/>
    </row>
    <row r="67" spans="1:5" s="149" customFormat="1" ht="25.5" hidden="1" x14ac:dyDescent="0.25">
      <c r="A67" s="152">
        <v>6362</v>
      </c>
      <c r="B67" s="153" t="s">
        <v>18</v>
      </c>
      <c r="C67" s="154">
        <f t="shared" ref="C67" si="12">SUM(C68:C73)</f>
        <v>7000</v>
      </c>
      <c r="D67" s="154">
        <f t="shared" ref="D67:E67" si="13">SUM(D68:D73)</f>
        <v>6000</v>
      </c>
      <c r="E67" s="154">
        <f t="shared" si="13"/>
        <v>13000</v>
      </c>
    </row>
    <row r="68" spans="1:5" s="149" customFormat="1" hidden="1" x14ac:dyDescent="0.25">
      <c r="A68" s="155"/>
      <c r="B68" s="156">
        <v>3210</v>
      </c>
      <c r="C68" s="157"/>
      <c r="D68" s="157"/>
      <c r="E68" s="157"/>
    </row>
    <row r="69" spans="1:5" s="149" customFormat="1" hidden="1" x14ac:dyDescent="0.25">
      <c r="A69" s="155"/>
      <c r="B69" s="156">
        <v>4910</v>
      </c>
      <c r="C69" s="157"/>
      <c r="D69" s="157"/>
      <c r="E69" s="157"/>
    </row>
    <row r="70" spans="1:5" s="149" customFormat="1" hidden="1" x14ac:dyDescent="0.25">
      <c r="A70" s="155"/>
      <c r="B70" s="156">
        <v>5410</v>
      </c>
      <c r="C70" s="157">
        <v>7000</v>
      </c>
      <c r="D70" s="157">
        <f>+E70-C70</f>
        <v>6000</v>
      </c>
      <c r="E70" s="157">
        <v>13000</v>
      </c>
    </row>
    <row r="71" spans="1:5" s="149" customFormat="1" hidden="1" x14ac:dyDescent="0.25">
      <c r="A71" s="155"/>
      <c r="B71" s="156">
        <v>6210</v>
      </c>
      <c r="C71" s="157"/>
      <c r="D71" s="157"/>
      <c r="E71" s="157"/>
    </row>
    <row r="72" spans="1:5" s="149" customFormat="1" hidden="1" x14ac:dyDescent="0.25">
      <c r="A72" s="155"/>
      <c r="B72" s="156">
        <v>7210</v>
      </c>
      <c r="C72" s="157"/>
      <c r="D72" s="157"/>
      <c r="E72" s="157"/>
    </row>
    <row r="73" spans="1:5" s="149" customFormat="1" hidden="1" x14ac:dyDescent="0.25">
      <c r="A73" s="155"/>
      <c r="B73" s="156">
        <v>8210</v>
      </c>
      <c r="C73" s="157"/>
      <c r="D73" s="157"/>
      <c r="E73" s="157"/>
    </row>
    <row r="74" spans="1:5" s="149" customFormat="1" hidden="1" x14ac:dyDescent="0.25">
      <c r="A74" s="145">
        <v>638</v>
      </c>
      <c r="B74" s="147" t="s">
        <v>19</v>
      </c>
      <c r="C74" s="159">
        <f>SUM(C75,C82)</f>
        <v>0</v>
      </c>
      <c r="D74" s="159">
        <f>SUM(D75,D82)</f>
        <v>0</v>
      </c>
      <c r="E74" s="159">
        <f>SUM(E75,E82)</f>
        <v>0</v>
      </c>
    </row>
    <row r="75" spans="1:5" s="149" customFormat="1" ht="25.5" hidden="1" x14ac:dyDescent="0.25">
      <c r="A75" s="152">
        <v>6381</v>
      </c>
      <c r="B75" s="153" t="s">
        <v>20</v>
      </c>
      <c r="C75" s="154">
        <f t="shared" ref="C75" si="14">SUM(C76:C81)</f>
        <v>0</v>
      </c>
      <c r="D75" s="154">
        <f t="shared" ref="D75:E75" si="15">SUM(D76:D81)</f>
        <v>0</v>
      </c>
      <c r="E75" s="154">
        <f t="shared" si="15"/>
        <v>0</v>
      </c>
    </row>
    <row r="76" spans="1:5" s="149" customFormat="1" hidden="1" x14ac:dyDescent="0.25">
      <c r="A76" s="155"/>
      <c r="B76" s="156">
        <v>3210</v>
      </c>
      <c r="C76" s="157"/>
      <c r="D76" s="157"/>
      <c r="E76" s="157"/>
    </row>
    <row r="77" spans="1:5" s="149" customFormat="1" hidden="1" x14ac:dyDescent="0.25">
      <c r="A77" s="155"/>
      <c r="B77" s="156">
        <v>4910</v>
      </c>
      <c r="C77" s="157"/>
      <c r="D77" s="157"/>
      <c r="E77" s="157"/>
    </row>
    <row r="78" spans="1:5" s="149" customFormat="1" hidden="1" x14ac:dyDescent="0.25">
      <c r="A78" s="155"/>
      <c r="B78" s="156">
        <v>5410</v>
      </c>
      <c r="C78" s="157"/>
      <c r="D78" s="157"/>
      <c r="E78" s="157"/>
    </row>
    <row r="79" spans="1:5" s="149" customFormat="1" hidden="1" x14ac:dyDescent="0.25">
      <c r="A79" s="155"/>
      <c r="B79" s="156">
        <v>6210</v>
      </c>
      <c r="C79" s="157"/>
      <c r="D79" s="157"/>
      <c r="E79" s="157"/>
    </row>
    <row r="80" spans="1:5" s="149" customFormat="1" hidden="1" x14ac:dyDescent="0.25">
      <c r="A80" s="155"/>
      <c r="B80" s="156">
        <v>7210</v>
      </c>
      <c r="C80" s="157"/>
      <c r="D80" s="157"/>
      <c r="E80" s="157"/>
    </row>
    <row r="81" spans="1:5" s="149" customFormat="1" hidden="1" x14ac:dyDescent="0.25">
      <c r="A81" s="155"/>
      <c r="B81" s="156">
        <v>8210</v>
      </c>
      <c r="C81" s="157"/>
      <c r="D81" s="157"/>
      <c r="E81" s="157"/>
    </row>
    <row r="82" spans="1:5" s="149" customFormat="1" ht="25.5" hidden="1" x14ac:dyDescent="0.25">
      <c r="A82" s="152">
        <v>6382</v>
      </c>
      <c r="B82" s="153" t="s">
        <v>21</v>
      </c>
      <c r="C82" s="154">
        <f t="shared" ref="C82:E82" si="16">SUM(C83:C88)</f>
        <v>0</v>
      </c>
      <c r="D82" s="154">
        <f t="shared" si="16"/>
        <v>0</v>
      </c>
      <c r="E82" s="154">
        <f t="shared" si="16"/>
        <v>0</v>
      </c>
    </row>
    <row r="83" spans="1:5" s="149" customFormat="1" hidden="1" x14ac:dyDescent="0.25">
      <c r="A83" s="155"/>
      <c r="B83" s="156">
        <v>3210</v>
      </c>
      <c r="C83" s="157"/>
      <c r="D83" s="157"/>
      <c r="E83" s="157"/>
    </row>
    <row r="84" spans="1:5" s="149" customFormat="1" hidden="1" x14ac:dyDescent="0.25">
      <c r="A84" s="155"/>
      <c r="B84" s="156">
        <v>4910</v>
      </c>
      <c r="C84" s="157"/>
      <c r="D84" s="157"/>
      <c r="E84" s="157"/>
    </row>
    <row r="85" spans="1:5" s="149" customFormat="1" hidden="1" x14ac:dyDescent="0.25">
      <c r="A85" s="155"/>
      <c r="B85" s="156">
        <v>5410</v>
      </c>
      <c r="C85" s="157"/>
      <c r="D85" s="157"/>
      <c r="E85" s="157"/>
    </row>
    <row r="86" spans="1:5" s="149" customFormat="1" hidden="1" x14ac:dyDescent="0.25">
      <c r="A86" s="155"/>
      <c r="B86" s="156">
        <v>6210</v>
      </c>
      <c r="C86" s="157"/>
      <c r="D86" s="157"/>
      <c r="E86" s="157"/>
    </row>
    <row r="87" spans="1:5" s="149" customFormat="1" hidden="1" x14ac:dyDescent="0.25">
      <c r="A87" s="155"/>
      <c r="B87" s="156">
        <v>7210</v>
      </c>
      <c r="C87" s="157"/>
      <c r="D87" s="157"/>
      <c r="E87" s="157"/>
    </row>
    <row r="88" spans="1:5" s="149" customFormat="1" hidden="1" x14ac:dyDescent="0.25">
      <c r="A88" s="155"/>
      <c r="B88" s="156">
        <v>8210</v>
      </c>
      <c r="C88" s="157"/>
      <c r="D88" s="157"/>
      <c r="E88" s="157"/>
    </row>
    <row r="89" spans="1:5" s="149" customFormat="1" hidden="1" x14ac:dyDescent="0.25">
      <c r="A89" s="145">
        <v>639</v>
      </c>
      <c r="B89" s="147" t="s">
        <v>22</v>
      </c>
      <c r="C89" s="159">
        <f>SUM(C90,C97,C104)</f>
        <v>0</v>
      </c>
      <c r="D89" s="159">
        <f>SUM(D90,D97,D104)</f>
        <v>0</v>
      </c>
      <c r="E89" s="159">
        <f>SUM(E90,E97,E104)</f>
        <v>0</v>
      </c>
    </row>
    <row r="90" spans="1:5" s="149" customFormat="1" ht="25.5" hidden="1" x14ac:dyDescent="0.25">
      <c r="A90" s="152">
        <v>6391</v>
      </c>
      <c r="B90" s="153" t="s">
        <v>23</v>
      </c>
      <c r="C90" s="154">
        <f t="shared" ref="C90:E90" si="17">SUM(C91:C96)</f>
        <v>0</v>
      </c>
      <c r="D90" s="154">
        <f t="shared" si="17"/>
        <v>0</v>
      </c>
      <c r="E90" s="154">
        <f t="shared" si="17"/>
        <v>0</v>
      </c>
    </row>
    <row r="91" spans="1:5" s="149" customFormat="1" hidden="1" x14ac:dyDescent="0.25">
      <c r="A91" s="155"/>
      <c r="B91" s="156">
        <v>3210</v>
      </c>
      <c r="C91" s="157"/>
      <c r="D91" s="157"/>
      <c r="E91" s="157"/>
    </row>
    <row r="92" spans="1:5" s="149" customFormat="1" hidden="1" x14ac:dyDescent="0.25">
      <c r="A92" s="155"/>
      <c r="B92" s="156">
        <v>4910</v>
      </c>
      <c r="C92" s="157"/>
      <c r="D92" s="157"/>
      <c r="E92" s="157"/>
    </row>
    <row r="93" spans="1:5" s="149" customFormat="1" hidden="1" x14ac:dyDescent="0.25">
      <c r="A93" s="155"/>
      <c r="B93" s="156">
        <v>5410</v>
      </c>
      <c r="C93" s="157"/>
      <c r="D93" s="157"/>
      <c r="E93" s="157"/>
    </row>
    <row r="94" spans="1:5" s="149" customFormat="1" hidden="1" x14ac:dyDescent="0.25">
      <c r="A94" s="155"/>
      <c r="B94" s="156">
        <v>6210</v>
      </c>
      <c r="C94" s="157"/>
      <c r="D94" s="157"/>
      <c r="E94" s="157"/>
    </row>
    <row r="95" spans="1:5" s="149" customFormat="1" hidden="1" x14ac:dyDescent="0.25">
      <c r="A95" s="155"/>
      <c r="B95" s="156">
        <v>7210</v>
      </c>
      <c r="C95" s="157"/>
      <c r="D95" s="157"/>
      <c r="E95" s="157"/>
    </row>
    <row r="96" spans="1:5" s="149" customFormat="1" hidden="1" x14ac:dyDescent="0.25">
      <c r="A96" s="155"/>
      <c r="B96" s="156">
        <v>8210</v>
      </c>
      <c r="C96" s="157"/>
      <c r="D96" s="157"/>
      <c r="E96" s="157"/>
    </row>
    <row r="97" spans="1:5" s="149" customFormat="1" ht="25.5" hidden="1" x14ac:dyDescent="0.25">
      <c r="A97" s="152">
        <v>6393</v>
      </c>
      <c r="B97" s="153" t="s">
        <v>24</v>
      </c>
      <c r="C97" s="154">
        <f t="shared" ref="C97:E97" si="18">SUM(C98:C103)</f>
        <v>0</v>
      </c>
      <c r="D97" s="154">
        <f t="shared" si="18"/>
        <v>0</v>
      </c>
      <c r="E97" s="154">
        <f t="shared" si="18"/>
        <v>0</v>
      </c>
    </row>
    <row r="98" spans="1:5" s="149" customFormat="1" hidden="1" x14ac:dyDescent="0.25">
      <c r="A98" s="155"/>
      <c r="B98" s="156">
        <v>3210</v>
      </c>
      <c r="C98" s="157"/>
      <c r="D98" s="157"/>
      <c r="E98" s="157"/>
    </row>
    <row r="99" spans="1:5" s="149" customFormat="1" hidden="1" x14ac:dyDescent="0.25">
      <c r="A99" s="155"/>
      <c r="B99" s="156">
        <v>4910</v>
      </c>
      <c r="C99" s="157"/>
      <c r="D99" s="157"/>
      <c r="E99" s="157"/>
    </row>
    <row r="100" spans="1:5" s="149" customFormat="1" hidden="1" x14ac:dyDescent="0.25">
      <c r="A100" s="155"/>
      <c r="B100" s="156">
        <v>5410</v>
      </c>
      <c r="C100" s="157"/>
      <c r="D100" s="157"/>
      <c r="E100" s="157"/>
    </row>
    <row r="101" spans="1:5" s="149" customFormat="1" hidden="1" x14ac:dyDescent="0.25">
      <c r="A101" s="155"/>
      <c r="B101" s="156">
        <v>6210</v>
      </c>
      <c r="C101" s="157"/>
      <c r="D101" s="157"/>
      <c r="E101" s="157"/>
    </row>
    <row r="102" spans="1:5" s="149" customFormat="1" hidden="1" x14ac:dyDescent="0.25">
      <c r="A102" s="155"/>
      <c r="B102" s="156">
        <v>7210</v>
      </c>
      <c r="C102" s="157"/>
      <c r="D102" s="157"/>
      <c r="E102" s="157"/>
    </row>
    <row r="103" spans="1:5" s="149" customFormat="1" hidden="1" x14ac:dyDescent="0.25">
      <c r="A103" s="155"/>
      <c r="B103" s="156">
        <v>8210</v>
      </c>
      <c r="C103" s="157"/>
      <c r="D103" s="157"/>
      <c r="E103" s="157"/>
    </row>
    <row r="104" spans="1:5" s="149" customFormat="1" ht="25.5" hidden="1" x14ac:dyDescent="0.25">
      <c r="A104" s="152">
        <v>6394</v>
      </c>
      <c r="B104" s="153" t="s">
        <v>25</v>
      </c>
      <c r="C104" s="154">
        <f t="shared" ref="C104:E104" si="19">SUM(C105:C110)</f>
        <v>0</v>
      </c>
      <c r="D104" s="154">
        <f t="shared" si="19"/>
        <v>0</v>
      </c>
      <c r="E104" s="154">
        <f t="shared" si="19"/>
        <v>0</v>
      </c>
    </row>
    <row r="105" spans="1:5" s="149" customFormat="1" hidden="1" x14ac:dyDescent="0.25">
      <c r="A105" s="155"/>
      <c r="B105" s="156">
        <v>3210</v>
      </c>
      <c r="C105" s="157"/>
      <c r="D105" s="157"/>
      <c r="E105" s="157"/>
    </row>
    <row r="106" spans="1:5" s="149" customFormat="1" hidden="1" x14ac:dyDescent="0.25">
      <c r="A106" s="155"/>
      <c r="B106" s="156">
        <v>4910</v>
      </c>
      <c r="C106" s="157"/>
      <c r="D106" s="157"/>
      <c r="E106" s="157"/>
    </row>
    <row r="107" spans="1:5" s="149" customFormat="1" hidden="1" x14ac:dyDescent="0.25">
      <c r="A107" s="155"/>
      <c r="B107" s="156">
        <v>5410</v>
      </c>
      <c r="C107" s="157"/>
      <c r="D107" s="157"/>
      <c r="E107" s="157"/>
    </row>
    <row r="108" spans="1:5" s="149" customFormat="1" hidden="1" x14ac:dyDescent="0.25">
      <c r="A108" s="155"/>
      <c r="B108" s="156">
        <v>6210</v>
      </c>
      <c r="C108" s="157"/>
      <c r="D108" s="157"/>
      <c r="E108" s="157"/>
    </row>
    <row r="109" spans="1:5" s="149" customFormat="1" hidden="1" x14ac:dyDescent="0.25">
      <c r="A109" s="155"/>
      <c r="B109" s="156">
        <v>7210</v>
      </c>
      <c r="C109" s="157"/>
      <c r="D109" s="157"/>
      <c r="E109" s="157"/>
    </row>
    <row r="110" spans="1:5" s="149" customFormat="1" hidden="1" x14ac:dyDescent="0.25">
      <c r="A110" s="155"/>
      <c r="B110" s="156">
        <v>8210</v>
      </c>
      <c r="C110" s="157"/>
      <c r="D110" s="157"/>
      <c r="E110" s="157"/>
    </row>
    <row r="111" spans="1:5" s="149" customFormat="1" x14ac:dyDescent="0.25">
      <c r="A111" s="145">
        <v>641</v>
      </c>
      <c r="B111" s="147" t="s">
        <v>26</v>
      </c>
      <c r="C111" s="159">
        <f>SUM(C112,C119,C126,C133,C140,C147,C154)</f>
        <v>100</v>
      </c>
      <c r="D111" s="159">
        <f>SUM(D112,D119,D126,D133,D140,D147,D154)</f>
        <v>-100</v>
      </c>
      <c r="E111" s="159">
        <f>SUM(E112,E119,E126,E133,E140,E147,E154)</f>
        <v>0</v>
      </c>
    </row>
    <row r="112" spans="1:5" s="149" customFormat="1" hidden="1" x14ac:dyDescent="0.25">
      <c r="A112" s="152">
        <v>6412</v>
      </c>
      <c r="B112" s="153" t="s">
        <v>27</v>
      </c>
      <c r="C112" s="154">
        <f t="shared" ref="C112:E112" si="20">SUM(C113:C118)</f>
        <v>0</v>
      </c>
      <c r="D112" s="154">
        <f t="shared" si="20"/>
        <v>0</v>
      </c>
      <c r="E112" s="154">
        <f t="shared" si="20"/>
        <v>0</v>
      </c>
    </row>
    <row r="113" spans="1:5" s="149" customFormat="1" hidden="1" x14ac:dyDescent="0.25">
      <c r="A113" s="155"/>
      <c r="B113" s="156">
        <v>3210</v>
      </c>
      <c r="C113" s="157"/>
      <c r="D113" s="157"/>
      <c r="E113" s="157"/>
    </row>
    <row r="114" spans="1:5" s="149" customFormat="1" hidden="1" x14ac:dyDescent="0.25">
      <c r="A114" s="155"/>
      <c r="B114" s="156">
        <v>4910</v>
      </c>
      <c r="C114" s="157"/>
      <c r="D114" s="157"/>
      <c r="E114" s="157"/>
    </row>
    <row r="115" spans="1:5" s="149" customFormat="1" hidden="1" x14ac:dyDescent="0.25">
      <c r="A115" s="155"/>
      <c r="B115" s="156">
        <v>5410</v>
      </c>
      <c r="C115" s="157"/>
      <c r="D115" s="157"/>
      <c r="E115" s="157"/>
    </row>
    <row r="116" spans="1:5" s="149" customFormat="1" hidden="1" x14ac:dyDescent="0.25">
      <c r="A116" s="155"/>
      <c r="B116" s="156">
        <v>6210</v>
      </c>
      <c r="C116" s="157"/>
      <c r="D116" s="157"/>
      <c r="E116" s="157"/>
    </row>
    <row r="117" spans="1:5" s="149" customFormat="1" hidden="1" x14ac:dyDescent="0.25">
      <c r="A117" s="155"/>
      <c r="B117" s="156">
        <v>7210</v>
      </c>
      <c r="C117" s="157"/>
      <c r="D117" s="157"/>
      <c r="E117" s="157"/>
    </row>
    <row r="118" spans="1:5" s="149" customFormat="1" hidden="1" x14ac:dyDescent="0.25">
      <c r="A118" s="155"/>
      <c r="B118" s="156">
        <v>8210</v>
      </c>
      <c r="C118" s="157"/>
      <c r="D118" s="157"/>
      <c r="E118" s="157"/>
    </row>
    <row r="119" spans="1:5" s="149" customFormat="1" hidden="1" x14ac:dyDescent="0.25">
      <c r="A119" s="152">
        <v>6413</v>
      </c>
      <c r="B119" s="153" t="s">
        <v>28</v>
      </c>
      <c r="C119" s="154">
        <f t="shared" ref="C119:E119" si="21">SUM(C120:C125)</f>
        <v>100</v>
      </c>
      <c r="D119" s="154">
        <f t="shared" si="21"/>
        <v>-100</v>
      </c>
      <c r="E119" s="154">
        <f t="shared" si="21"/>
        <v>0</v>
      </c>
    </row>
    <row r="120" spans="1:5" s="149" customFormat="1" hidden="1" x14ac:dyDescent="0.25">
      <c r="A120" s="155"/>
      <c r="B120" s="156">
        <v>3210</v>
      </c>
      <c r="C120" s="157">
        <v>100</v>
      </c>
      <c r="D120" s="157">
        <v>-100</v>
      </c>
      <c r="E120" s="157">
        <v>0</v>
      </c>
    </row>
    <row r="121" spans="1:5" s="149" customFormat="1" hidden="1" x14ac:dyDescent="0.25">
      <c r="A121" s="155"/>
      <c r="B121" s="156">
        <v>4910</v>
      </c>
      <c r="C121" s="157"/>
      <c r="D121" s="157"/>
      <c r="E121" s="157"/>
    </row>
    <row r="122" spans="1:5" s="149" customFormat="1" hidden="1" x14ac:dyDescent="0.25">
      <c r="A122" s="155"/>
      <c r="B122" s="156">
        <v>5410</v>
      </c>
      <c r="C122" s="157"/>
      <c r="D122" s="157"/>
      <c r="E122" s="157"/>
    </row>
    <row r="123" spans="1:5" s="149" customFormat="1" hidden="1" x14ac:dyDescent="0.25">
      <c r="A123" s="155"/>
      <c r="B123" s="156">
        <v>6210</v>
      </c>
      <c r="C123" s="157"/>
      <c r="D123" s="157"/>
      <c r="E123" s="157"/>
    </row>
    <row r="124" spans="1:5" s="149" customFormat="1" hidden="1" x14ac:dyDescent="0.25">
      <c r="A124" s="155"/>
      <c r="B124" s="156">
        <v>7210</v>
      </c>
      <c r="C124" s="157"/>
      <c r="D124" s="157"/>
      <c r="E124" s="157"/>
    </row>
    <row r="125" spans="1:5" s="149" customFormat="1" hidden="1" x14ac:dyDescent="0.25">
      <c r="A125" s="155"/>
      <c r="B125" s="156">
        <v>8210</v>
      </c>
      <c r="C125" s="157"/>
      <c r="D125" s="157"/>
      <c r="E125" s="157"/>
    </row>
    <row r="126" spans="1:5" s="149" customFormat="1" hidden="1" x14ac:dyDescent="0.25">
      <c r="A126" s="152">
        <v>6414</v>
      </c>
      <c r="B126" s="153" t="s">
        <v>29</v>
      </c>
      <c r="C126" s="154">
        <f t="shared" ref="C126:E126" si="22">SUM(C127:C132)</f>
        <v>0</v>
      </c>
      <c r="D126" s="154">
        <f t="shared" si="22"/>
        <v>0</v>
      </c>
      <c r="E126" s="154">
        <f t="shared" si="22"/>
        <v>0</v>
      </c>
    </row>
    <row r="127" spans="1:5" s="149" customFormat="1" hidden="1" x14ac:dyDescent="0.25">
      <c r="A127" s="155"/>
      <c r="B127" s="156">
        <v>3210</v>
      </c>
      <c r="C127" s="157"/>
      <c r="D127" s="157"/>
      <c r="E127" s="157"/>
    </row>
    <row r="128" spans="1:5" s="149" customFormat="1" hidden="1" x14ac:dyDescent="0.25">
      <c r="A128" s="155"/>
      <c r="B128" s="156">
        <v>4910</v>
      </c>
      <c r="C128" s="157"/>
      <c r="D128" s="157"/>
      <c r="E128" s="157"/>
    </row>
    <row r="129" spans="1:5" s="149" customFormat="1" hidden="1" x14ac:dyDescent="0.25">
      <c r="A129" s="155"/>
      <c r="B129" s="156">
        <v>5410</v>
      </c>
      <c r="C129" s="157"/>
      <c r="D129" s="157"/>
      <c r="E129" s="157"/>
    </row>
    <row r="130" spans="1:5" s="149" customFormat="1" hidden="1" x14ac:dyDescent="0.25">
      <c r="A130" s="155"/>
      <c r="B130" s="156">
        <v>6210</v>
      </c>
      <c r="C130" s="157"/>
      <c r="D130" s="157"/>
      <c r="E130" s="157"/>
    </row>
    <row r="131" spans="1:5" s="149" customFormat="1" hidden="1" x14ac:dyDescent="0.25">
      <c r="A131" s="155"/>
      <c r="B131" s="156">
        <v>7210</v>
      </c>
      <c r="C131" s="157"/>
      <c r="D131" s="157"/>
      <c r="E131" s="157"/>
    </row>
    <row r="132" spans="1:5" s="149" customFormat="1" hidden="1" x14ac:dyDescent="0.25">
      <c r="A132" s="155"/>
      <c r="B132" s="156">
        <v>8210</v>
      </c>
      <c r="C132" s="157"/>
      <c r="D132" s="157"/>
      <c r="E132" s="157"/>
    </row>
    <row r="133" spans="1:5" s="149" customFormat="1" ht="25.5" hidden="1" x14ac:dyDescent="0.25">
      <c r="A133" s="152">
        <v>6415</v>
      </c>
      <c r="B133" s="153" t="s">
        <v>30</v>
      </c>
      <c r="C133" s="154">
        <f t="shared" ref="C133:E133" si="23">SUM(C134:C139)</f>
        <v>0</v>
      </c>
      <c r="D133" s="154">
        <f t="shared" si="23"/>
        <v>0</v>
      </c>
      <c r="E133" s="154">
        <f t="shared" si="23"/>
        <v>0</v>
      </c>
    </row>
    <row r="134" spans="1:5" s="149" customFormat="1" hidden="1" x14ac:dyDescent="0.25">
      <c r="A134" s="155"/>
      <c r="B134" s="156">
        <v>3210</v>
      </c>
      <c r="C134" s="157"/>
      <c r="D134" s="157"/>
      <c r="E134" s="157"/>
    </row>
    <row r="135" spans="1:5" s="149" customFormat="1" hidden="1" x14ac:dyDescent="0.25">
      <c r="A135" s="155"/>
      <c r="B135" s="156">
        <v>4910</v>
      </c>
      <c r="C135" s="157"/>
      <c r="D135" s="157"/>
      <c r="E135" s="157"/>
    </row>
    <row r="136" spans="1:5" s="149" customFormat="1" hidden="1" x14ac:dyDescent="0.25">
      <c r="A136" s="155"/>
      <c r="B136" s="156">
        <v>5410</v>
      </c>
      <c r="C136" s="157"/>
      <c r="D136" s="157"/>
      <c r="E136" s="157"/>
    </row>
    <row r="137" spans="1:5" s="149" customFormat="1" hidden="1" x14ac:dyDescent="0.25">
      <c r="A137" s="155"/>
      <c r="B137" s="156">
        <v>6210</v>
      </c>
      <c r="C137" s="157"/>
      <c r="D137" s="157"/>
      <c r="E137" s="157"/>
    </row>
    <row r="138" spans="1:5" s="149" customFormat="1" hidden="1" x14ac:dyDescent="0.25">
      <c r="A138" s="155"/>
      <c r="B138" s="156">
        <v>7210</v>
      </c>
      <c r="C138" s="157"/>
      <c r="D138" s="157"/>
      <c r="E138" s="157"/>
    </row>
    <row r="139" spans="1:5" s="149" customFormat="1" hidden="1" x14ac:dyDescent="0.25">
      <c r="A139" s="155"/>
      <c r="B139" s="156">
        <v>8210</v>
      </c>
      <c r="C139" s="157"/>
      <c r="D139" s="157"/>
      <c r="E139" s="157"/>
    </row>
    <row r="140" spans="1:5" s="149" customFormat="1" hidden="1" x14ac:dyDescent="0.25">
      <c r="A140" s="152">
        <v>6416</v>
      </c>
      <c r="B140" s="153" t="s">
        <v>31</v>
      </c>
      <c r="C140" s="154">
        <f t="shared" ref="C140:E140" si="24">SUM(C141:C146)</f>
        <v>0</v>
      </c>
      <c r="D140" s="154">
        <f t="shared" si="24"/>
        <v>0</v>
      </c>
      <c r="E140" s="154">
        <f t="shared" si="24"/>
        <v>0</v>
      </c>
    </row>
    <row r="141" spans="1:5" s="149" customFormat="1" hidden="1" x14ac:dyDescent="0.25">
      <c r="A141" s="155"/>
      <c r="B141" s="156">
        <v>3210</v>
      </c>
      <c r="C141" s="157"/>
      <c r="D141" s="157"/>
      <c r="E141" s="157"/>
    </row>
    <row r="142" spans="1:5" s="149" customFormat="1" hidden="1" x14ac:dyDescent="0.25">
      <c r="A142" s="155"/>
      <c r="B142" s="156">
        <v>4910</v>
      </c>
      <c r="C142" s="157"/>
      <c r="D142" s="157"/>
      <c r="E142" s="157"/>
    </row>
    <row r="143" spans="1:5" s="149" customFormat="1" hidden="1" x14ac:dyDescent="0.25">
      <c r="A143" s="155"/>
      <c r="B143" s="156">
        <v>5410</v>
      </c>
      <c r="C143" s="157"/>
      <c r="D143" s="157"/>
      <c r="E143" s="157"/>
    </row>
    <row r="144" spans="1:5" s="149" customFormat="1" hidden="1" x14ac:dyDescent="0.25">
      <c r="A144" s="155"/>
      <c r="B144" s="156">
        <v>6210</v>
      </c>
      <c r="C144" s="157"/>
      <c r="D144" s="157"/>
      <c r="E144" s="157"/>
    </row>
    <row r="145" spans="1:5" s="149" customFormat="1" hidden="1" x14ac:dyDescent="0.25">
      <c r="A145" s="155"/>
      <c r="B145" s="156">
        <v>7210</v>
      </c>
      <c r="C145" s="157"/>
      <c r="D145" s="157"/>
      <c r="E145" s="157"/>
    </row>
    <row r="146" spans="1:5" s="149" customFormat="1" hidden="1" x14ac:dyDescent="0.25">
      <c r="A146" s="155"/>
      <c r="B146" s="156">
        <v>8210</v>
      </c>
      <c r="C146" s="157"/>
      <c r="D146" s="157"/>
      <c r="E146" s="157"/>
    </row>
    <row r="147" spans="1:5" s="149" customFormat="1" ht="25.5" hidden="1" x14ac:dyDescent="0.25">
      <c r="A147" s="152">
        <v>6417</v>
      </c>
      <c r="B147" s="153" t="s">
        <v>32</v>
      </c>
      <c r="C147" s="154">
        <f t="shared" ref="C147:E147" si="25">SUM(C148:C153)</f>
        <v>0</v>
      </c>
      <c r="D147" s="154">
        <f t="shared" si="25"/>
        <v>0</v>
      </c>
      <c r="E147" s="154">
        <f t="shared" si="25"/>
        <v>0</v>
      </c>
    </row>
    <row r="148" spans="1:5" s="149" customFormat="1" hidden="1" x14ac:dyDescent="0.25">
      <c r="A148" s="155"/>
      <c r="B148" s="156">
        <v>3210</v>
      </c>
      <c r="C148" s="157"/>
      <c r="D148" s="157"/>
      <c r="E148" s="157"/>
    </row>
    <row r="149" spans="1:5" s="149" customFormat="1" hidden="1" x14ac:dyDescent="0.25">
      <c r="A149" s="155"/>
      <c r="B149" s="156">
        <v>4910</v>
      </c>
      <c r="C149" s="157"/>
      <c r="D149" s="157"/>
      <c r="E149" s="157"/>
    </row>
    <row r="150" spans="1:5" s="149" customFormat="1" hidden="1" x14ac:dyDescent="0.25">
      <c r="A150" s="155"/>
      <c r="B150" s="156">
        <v>5410</v>
      </c>
      <c r="C150" s="157"/>
      <c r="D150" s="157"/>
      <c r="E150" s="157"/>
    </row>
    <row r="151" spans="1:5" s="149" customFormat="1" hidden="1" x14ac:dyDescent="0.25">
      <c r="A151" s="155"/>
      <c r="B151" s="156">
        <v>6210</v>
      </c>
      <c r="C151" s="157"/>
      <c r="D151" s="157"/>
      <c r="E151" s="157"/>
    </row>
    <row r="152" spans="1:5" s="149" customFormat="1" hidden="1" x14ac:dyDescent="0.25">
      <c r="A152" s="155"/>
      <c r="B152" s="156">
        <v>7210</v>
      </c>
      <c r="C152" s="157"/>
      <c r="D152" s="157"/>
      <c r="E152" s="157"/>
    </row>
    <row r="153" spans="1:5" s="149" customFormat="1" hidden="1" x14ac:dyDescent="0.25">
      <c r="A153" s="155"/>
      <c r="B153" s="156">
        <v>8210</v>
      </c>
      <c r="C153" s="157"/>
      <c r="D153" s="157"/>
      <c r="E153" s="157"/>
    </row>
    <row r="154" spans="1:5" s="149" customFormat="1" hidden="1" x14ac:dyDescent="0.25">
      <c r="A154" s="152">
        <v>6419</v>
      </c>
      <c r="B154" s="153" t="s">
        <v>33</v>
      </c>
      <c r="C154" s="154">
        <f t="shared" ref="C154:E154" si="26">SUM(C155:C160)</f>
        <v>0</v>
      </c>
      <c r="D154" s="154">
        <f t="shared" si="26"/>
        <v>0</v>
      </c>
      <c r="E154" s="154">
        <f t="shared" si="26"/>
        <v>0</v>
      </c>
    </row>
    <row r="155" spans="1:5" s="149" customFormat="1" hidden="1" x14ac:dyDescent="0.25">
      <c r="A155" s="155"/>
      <c r="B155" s="156">
        <v>3210</v>
      </c>
      <c r="C155" s="157"/>
      <c r="D155" s="157"/>
      <c r="E155" s="157"/>
    </row>
    <row r="156" spans="1:5" s="149" customFormat="1" hidden="1" x14ac:dyDescent="0.25">
      <c r="A156" s="155"/>
      <c r="B156" s="156">
        <v>4910</v>
      </c>
      <c r="C156" s="157"/>
      <c r="D156" s="157"/>
      <c r="E156" s="157"/>
    </row>
    <row r="157" spans="1:5" s="149" customFormat="1" hidden="1" x14ac:dyDescent="0.25">
      <c r="A157" s="155"/>
      <c r="B157" s="156">
        <v>5410</v>
      </c>
      <c r="C157" s="157"/>
      <c r="D157" s="157"/>
      <c r="E157" s="157"/>
    </row>
    <row r="158" spans="1:5" s="149" customFormat="1" hidden="1" x14ac:dyDescent="0.25">
      <c r="A158" s="155"/>
      <c r="B158" s="156">
        <v>6210</v>
      </c>
      <c r="C158" s="157"/>
      <c r="D158" s="157"/>
      <c r="E158" s="157"/>
    </row>
    <row r="159" spans="1:5" s="149" customFormat="1" hidden="1" x14ac:dyDescent="0.25">
      <c r="A159" s="155"/>
      <c r="B159" s="156">
        <v>7210</v>
      </c>
      <c r="C159" s="157"/>
      <c r="D159" s="157"/>
      <c r="E159" s="157"/>
    </row>
    <row r="160" spans="1:5" s="149" customFormat="1" hidden="1" x14ac:dyDescent="0.25">
      <c r="A160" s="155"/>
      <c r="B160" s="156">
        <v>8210</v>
      </c>
      <c r="C160" s="157"/>
      <c r="D160" s="157"/>
      <c r="E160" s="157"/>
    </row>
    <row r="161" spans="1:5" s="149" customFormat="1" hidden="1" x14ac:dyDescent="0.25">
      <c r="A161" s="145">
        <v>642</v>
      </c>
      <c r="B161" s="147" t="s">
        <v>34</v>
      </c>
      <c r="C161" s="159">
        <f>SUM(C162,C169,C176,C183,C190)</f>
        <v>0</v>
      </c>
      <c r="D161" s="159">
        <f>SUM(D162,D169,D176,D183,D190)</f>
        <v>0</v>
      </c>
      <c r="E161" s="159">
        <f>SUM(E162,E169,E176,E183,E190)</f>
        <v>0</v>
      </c>
    </row>
    <row r="162" spans="1:5" s="149" customFormat="1" hidden="1" x14ac:dyDescent="0.25">
      <c r="A162" s="152">
        <v>6421</v>
      </c>
      <c r="B162" s="153" t="s">
        <v>35</v>
      </c>
      <c r="C162" s="154">
        <f t="shared" ref="C162:E162" si="27">SUM(C163:C168)</f>
        <v>0</v>
      </c>
      <c r="D162" s="154">
        <f t="shared" si="27"/>
        <v>0</v>
      </c>
      <c r="E162" s="154">
        <f t="shared" si="27"/>
        <v>0</v>
      </c>
    </row>
    <row r="163" spans="1:5" s="149" customFormat="1" hidden="1" x14ac:dyDescent="0.25">
      <c r="A163" s="155"/>
      <c r="B163" s="156">
        <v>3210</v>
      </c>
      <c r="C163" s="157"/>
      <c r="D163" s="157"/>
      <c r="E163" s="157"/>
    </row>
    <row r="164" spans="1:5" s="149" customFormat="1" hidden="1" x14ac:dyDescent="0.25">
      <c r="A164" s="155"/>
      <c r="B164" s="156">
        <v>4910</v>
      </c>
      <c r="C164" s="157"/>
      <c r="D164" s="157"/>
      <c r="E164" s="157"/>
    </row>
    <row r="165" spans="1:5" s="149" customFormat="1" hidden="1" x14ac:dyDescent="0.25">
      <c r="A165" s="155"/>
      <c r="B165" s="156">
        <v>5410</v>
      </c>
      <c r="C165" s="157"/>
      <c r="D165" s="157"/>
      <c r="E165" s="157"/>
    </row>
    <row r="166" spans="1:5" s="149" customFormat="1" hidden="1" x14ac:dyDescent="0.25">
      <c r="A166" s="155"/>
      <c r="B166" s="156">
        <v>6210</v>
      </c>
      <c r="C166" s="157"/>
      <c r="D166" s="157"/>
      <c r="E166" s="157"/>
    </row>
    <row r="167" spans="1:5" s="149" customFormat="1" hidden="1" x14ac:dyDescent="0.25">
      <c r="A167" s="155"/>
      <c r="B167" s="156">
        <v>7210</v>
      </c>
      <c r="C167" s="157"/>
      <c r="D167" s="157"/>
      <c r="E167" s="157"/>
    </row>
    <row r="168" spans="1:5" s="149" customFormat="1" hidden="1" x14ac:dyDescent="0.25">
      <c r="A168" s="155"/>
      <c r="B168" s="156">
        <v>8210</v>
      </c>
      <c r="C168" s="157"/>
      <c r="D168" s="157"/>
      <c r="E168" s="157"/>
    </row>
    <row r="169" spans="1:5" s="149" customFormat="1" hidden="1" x14ac:dyDescent="0.25">
      <c r="A169" s="152">
        <v>6422</v>
      </c>
      <c r="B169" s="153" t="s">
        <v>36</v>
      </c>
      <c r="C169" s="154">
        <f t="shared" ref="C169:E169" si="28">SUM(C170:C175)</f>
        <v>0</v>
      </c>
      <c r="D169" s="154">
        <f t="shared" si="28"/>
        <v>0</v>
      </c>
      <c r="E169" s="154">
        <f t="shared" si="28"/>
        <v>0</v>
      </c>
    </row>
    <row r="170" spans="1:5" s="149" customFormat="1" hidden="1" x14ac:dyDescent="0.25">
      <c r="A170" s="155"/>
      <c r="B170" s="156">
        <v>3210</v>
      </c>
      <c r="C170" s="157"/>
      <c r="D170" s="157"/>
      <c r="E170" s="157"/>
    </row>
    <row r="171" spans="1:5" s="149" customFormat="1" hidden="1" x14ac:dyDescent="0.25">
      <c r="A171" s="155"/>
      <c r="B171" s="156">
        <v>4910</v>
      </c>
      <c r="C171" s="157"/>
      <c r="D171" s="157"/>
      <c r="E171" s="157"/>
    </row>
    <row r="172" spans="1:5" s="149" customFormat="1" hidden="1" x14ac:dyDescent="0.25">
      <c r="A172" s="155"/>
      <c r="B172" s="156">
        <v>5410</v>
      </c>
      <c r="C172" s="157"/>
      <c r="D172" s="157"/>
      <c r="E172" s="157"/>
    </row>
    <row r="173" spans="1:5" s="149" customFormat="1" hidden="1" x14ac:dyDescent="0.25">
      <c r="A173" s="155"/>
      <c r="B173" s="156">
        <v>6210</v>
      </c>
      <c r="C173" s="157"/>
      <c r="D173" s="157"/>
      <c r="E173" s="157"/>
    </row>
    <row r="174" spans="1:5" s="149" customFormat="1" hidden="1" x14ac:dyDescent="0.25">
      <c r="A174" s="155"/>
      <c r="B174" s="156">
        <v>7210</v>
      </c>
      <c r="C174" s="157"/>
      <c r="D174" s="157"/>
      <c r="E174" s="157"/>
    </row>
    <row r="175" spans="1:5" s="149" customFormat="1" hidden="1" x14ac:dyDescent="0.25">
      <c r="A175" s="155"/>
      <c r="B175" s="156">
        <v>8210</v>
      </c>
      <c r="C175" s="157"/>
      <c r="D175" s="157"/>
      <c r="E175" s="157"/>
    </row>
    <row r="176" spans="1:5" s="149" customFormat="1" hidden="1" x14ac:dyDescent="0.25">
      <c r="A176" s="152">
        <v>6423</v>
      </c>
      <c r="B176" s="153" t="s">
        <v>37</v>
      </c>
      <c r="C176" s="154">
        <f t="shared" ref="C176:E176" si="29">SUM(C177:C182)</f>
        <v>0</v>
      </c>
      <c r="D176" s="154">
        <f t="shared" si="29"/>
        <v>0</v>
      </c>
      <c r="E176" s="154">
        <f t="shared" si="29"/>
        <v>0</v>
      </c>
    </row>
    <row r="177" spans="1:5" s="149" customFormat="1" hidden="1" x14ac:dyDescent="0.25">
      <c r="A177" s="155"/>
      <c r="B177" s="156">
        <v>3210</v>
      </c>
      <c r="C177" s="157"/>
      <c r="D177" s="157"/>
      <c r="E177" s="157"/>
    </row>
    <row r="178" spans="1:5" s="149" customFormat="1" hidden="1" x14ac:dyDescent="0.25">
      <c r="A178" s="155"/>
      <c r="B178" s="156">
        <v>4910</v>
      </c>
      <c r="C178" s="157"/>
      <c r="D178" s="157"/>
      <c r="E178" s="157"/>
    </row>
    <row r="179" spans="1:5" s="149" customFormat="1" hidden="1" x14ac:dyDescent="0.25">
      <c r="A179" s="155"/>
      <c r="B179" s="156">
        <v>5410</v>
      </c>
      <c r="C179" s="157"/>
      <c r="D179" s="157"/>
      <c r="E179" s="157"/>
    </row>
    <row r="180" spans="1:5" s="149" customFormat="1" hidden="1" x14ac:dyDescent="0.25">
      <c r="A180" s="155"/>
      <c r="B180" s="156">
        <v>6210</v>
      </c>
      <c r="C180" s="157"/>
      <c r="D180" s="157"/>
      <c r="E180" s="157"/>
    </row>
    <row r="181" spans="1:5" s="149" customFormat="1" hidden="1" x14ac:dyDescent="0.25">
      <c r="A181" s="155"/>
      <c r="B181" s="156">
        <v>7210</v>
      </c>
      <c r="C181" s="157"/>
      <c r="D181" s="157"/>
      <c r="E181" s="157"/>
    </row>
    <row r="182" spans="1:5" s="149" customFormat="1" hidden="1" x14ac:dyDescent="0.25">
      <c r="A182" s="155"/>
      <c r="B182" s="156">
        <v>8210</v>
      </c>
      <c r="C182" s="157"/>
      <c r="D182" s="157"/>
      <c r="E182" s="157"/>
    </row>
    <row r="183" spans="1:5" s="149" customFormat="1" hidden="1" x14ac:dyDescent="0.25">
      <c r="A183" s="152">
        <v>6425</v>
      </c>
      <c r="B183" s="153" t="s">
        <v>38</v>
      </c>
      <c r="C183" s="154">
        <f t="shared" ref="C183:E183" si="30">SUM(C184:C189)</f>
        <v>0</v>
      </c>
      <c r="D183" s="154">
        <f t="shared" si="30"/>
        <v>0</v>
      </c>
      <c r="E183" s="154">
        <f t="shared" si="30"/>
        <v>0</v>
      </c>
    </row>
    <row r="184" spans="1:5" s="149" customFormat="1" hidden="1" x14ac:dyDescent="0.25">
      <c r="A184" s="155"/>
      <c r="B184" s="156">
        <v>3210</v>
      </c>
      <c r="C184" s="157"/>
      <c r="D184" s="157"/>
      <c r="E184" s="157"/>
    </row>
    <row r="185" spans="1:5" s="149" customFormat="1" hidden="1" x14ac:dyDescent="0.25">
      <c r="A185" s="155"/>
      <c r="B185" s="156">
        <v>4910</v>
      </c>
      <c r="C185" s="157"/>
      <c r="D185" s="157"/>
      <c r="E185" s="157"/>
    </row>
    <row r="186" spans="1:5" s="149" customFormat="1" hidden="1" x14ac:dyDescent="0.25">
      <c r="A186" s="155"/>
      <c r="B186" s="156">
        <v>5410</v>
      </c>
      <c r="C186" s="157"/>
      <c r="D186" s="157"/>
      <c r="E186" s="157"/>
    </row>
    <row r="187" spans="1:5" s="149" customFormat="1" hidden="1" x14ac:dyDescent="0.25">
      <c r="A187" s="155"/>
      <c r="B187" s="156">
        <v>6210</v>
      </c>
      <c r="C187" s="157"/>
      <c r="D187" s="157"/>
      <c r="E187" s="157"/>
    </row>
    <row r="188" spans="1:5" s="149" customFormat="1" hidden="1" x14ac:dyDescent="0.25">
      <c r="A188" s="155"/>
      <c r="B188" s="156">
        <v>7210</v>
      </c>
      <c r="C188" s="157"/>
      <c r="D188" s="157"/>
      <c r="E188" s="157"/>
    </row>
    <row r="189" spans="1:5" s="149" customFormat="1" hidden="1" x14ac:dyDescent="0.25">
      <c r="A189" s="155"/>
      <c r="B189" s="156">
        <v>8210</v>
      </c>
      <c r="C189" s="157"/>
      <c r="D189" s="157"/>
      <c r="E189" s="157"/>
    </row>
    <row r="190" spans="1:5" s="149" customFormat="1" hidden="1" x14ac:dyDescent="0.25">
      <c r="A190" s="152">
        <v>6429</v>
      </c>
      <c r="B190" s="153" t="s">
        <v>39</v>
      </c>
      <c r="C190" s="154">
        <f t="shared" ref="C190:E190" si="31">SUM(C191:C196)</f>
        <v>0</v>
      </c>
      <c r="D190" s="154">
        <f t="shared" si="31"/>
        <v>0</v>
      </c>
      <c r="E190" s="154">
        <f t="shared" si="31"/>
        <v>0</v>
      </c>
    </row>
    <row r="191" spans="1:5" s="149" customFormat="1" hidden="1" x14ac:dyDescent="0.25">
      <c r="A191" s="155"/>
      <c r="B191" s="156">
        <v>3210</v>
      </c>
      <c r="C191" s="157"/>
      <c r="D191" s="157"/>
      <c r="E191" s="157"/>
    </row>
    <row r="192" spans="1:5" s="149" customFormat="1" hidden="1" x14ac:dyDescent="0.25">
      <c r="A192" s="155"/>
      <c r="B192" s="156">
        <v>4910</v>
      </c>
      <c r="C192" s="157"/>
      <c r="D192" s="157"/>
      <c r="E192" s="157"/>
    </row>
    <row r="193" spans="1:5" s="149" customFormat="1" hidden="1" x14ac:dyDescent="0.25">
      <c r="A193" s="155"/>
      <c r="B193" s="156">
        <v>5410</v>
      </c>
      <c r="C193" s="157"/>
      <c r="D193" s="157"/>
      <c r="E193" s="157"/>
    </row>
    <row r="194" spans="1:5" s="149" customFormat="1" hidden="1" x14ac:dyDescent="0.25">
      <c r="A194" s="155"/>
      <c r="B194" s="156">
        <v>6210</v>
      </c>
      <c r="C194" s="157"/>
      <c r="D194" s="157"/>
      <c r="E194" s="157"/>
    </row>
    <row r="195" spans="1:5" s="149" customFormat="1" hidden="1" x14ac:dyDescent="0.25">
      <c r="A195" s="155"/>
      <c r="B195" s="156">
        <v>7210</v>
      </c>
      <c r="C195" s="157"/>
      <c r="D195" s="157"/>
      <c r="E195" s="157"/>
    </row>
    <row r="196" spans="1:5" s="149" customFormat="1" hidden="1" x14ac:dyDescent="0.25">
      <c r="A196" s="155"/>
      <c r="B196" s="156">
        <v>8210</v>
      </c>
      <c r="C196" s="157"/>
      <c r="D196" s="157"/>
      <c r="E196" s="157"/>
    </row>
    <row r="197" spans="1:5" s="149" customFormat="1" hidden="1" x14ac:dyDescent="0.25">
      <c r="A197" s="145">
        <v>643</v>
      </c>
      <c r="B197" s="147" t="s">
        <v>40</v>
      </c>
      <c r="C197" s="159">
        <f>SUM(C198)</f>
        <v>0</v>
      </c>
      <c r="D197" s="159">
        <f>SUM(D198)</f>
        <v>0</v>
      </c>
      <c r="E197" s="159">
        <f>SUM(E198)</f>
        <v>0</v>
      </c>
    </row>
    <row r="198" spans="1:5" s="149" customFormat="1" ht="25.5" hidden="1" x14ac:dyDescent="0.25">
      <c r="A198" s="152">
        <v>6435</v>
      </c>
      <c r="B198" s="153" t="s">
        <v>41</v>
      </c>
      <c r="C198" s="154">
        <f t="shared" ref="C198:E198" si="32">SUM(C199:C204)</f>
        <v>0</v>
      </c>
      <c r="D198" s="154">
        <f t="shared" si="32"/>
        <v>0</v>
      </c>
      <c r="E198" s="154">
        <f t="shared" si="32"/>
        <v>0</v>
      </c>
    </row>
    <row r="199" spans="1:5" s="149" customFormat="1" hidden="1" x14ac:dyDescent="0.25">
      <c r="A199" s="155"/>
      <c r="B199" s="156">
        <v>3210</v>
      </c>
      <c r="C199" s="157"/>
      <c r="D199" s="157"/>
      <c r="E199" s="157"/>
    </row>
    <row r="200" spans="1:5" s="149" customFormat="1" hidden="1" x14ac:dyDescent="0.25">
      <c r="A200" s="155"/>
      <c r="B200" s="156">
        <v>4910</v>
      </c>
      <c r="C200" s="157"/>
      <c r="D200" s="157"/>
      <c r="E200" s="157"/>
    </row>
    <row r="201" spans="1:5" s="149" customFormat="1" hidden="1" x14ac:dyDescent="0.25">
      <c r="A201" s="155"/>
      <c r="B201" s="156">
        <v>5410</v>
      </c>
      <c r="C201" s="157"/>
      <c r="D201" s="157"/>
      <c r="E201" s="157"/>
    </row>
    <row r="202" spans="1:5" s="149" customFormat="1" hidden="1" x14ac:dyDescent="0.25">
      <c r="A202" s="155"/>
      <c r="B202" s="156">
        <v>6210</v>
      </c>
      <c r="C202" s="157"/>
      <c r="D202" s="157"/>
      <c r="E202" s="157"/>
    </row>
    <row r="203" spans="1:5" s="149" customFormat="1" hidden="1" x14ac:dyDescent="0.25">
      <c r="A203" s="155"/>
      <c r="B203" s="156">
        <v>7210</v>
      </c>
      <c r="C203" s="157"/>
      <c r="D203" s="157"/>
      <c r="E203" s="157"/>
    </row>
    <row r="204" spans="1:5" s="149" customFormat="1" hidden="1" x14ac:dyDescent="0.25">
      <c r="A204" s="155"/>
      <c r="B204" s="156">
        <v>8210</v>
      </c>
      <c r="C204" s="157"/>
      <c r="D204" s="157"/>
      <c r="E204" s="157"/>
    </row>
    <row r="205" spans="1:5" s="149" customFormat="1" hidden="1" x14ac:dyDescent="0.25">
      <c r="A205" s="145">
        <v>651</v>
      </c>
      <c r="B205" s="147" t="s">
        <v>42</v>
      </c>
      <c r="C205" s="159">
        <f t="shared" ref="C205:E205" si="33">SUM(C206)</f>
        <v>0</v>
      </c>
      <c r="D205" s="159">
        <f t="shared" si="33"/>
        <v>0</v>
      </c>
      <c r="E205" s="159">
        <f t="shared" si="33"/>
        <v>0</v>
      </c>
    </row>
    <row r="206" spans="1:5" s="149" customFormat="1" hidden="1" x14ac:dyDescent="0.25">
      <c r="A206" s="160">
        <v>6514</v>
      </c>
      <c r="B206" s="153" t="s">
        <v>43</v>
      </c>
      <c r="C206" s="154">
        <f t="shared" ref="C206:E206" si="34">SUM(C207:C212)</f>
        <v>0</v>
      </c>
      <c r="D206" s="154">
        <f t="shared" si="34"/>
        <v>0</v>
      </c>
      <c r="E206" s="154">
        <f t="shared" si="34"/>
        <v>0</v>
      </c>
    </row>
    <row r="207" spans="1:5" s="149" customFormat="1" hidden="1" x14ac:dyDescent="0.25">
      <c r="A207" s="155"/>
      <c r="B207" s="156">
        <v>3210</v>
      </c>
      <c r="C207" s="157"/>
      <c r="D207" s="157"/>
      <c r="E207" s="157"/>
    </row>
    <row r="208" spans="1:5" s="149" customFormat="1" hidden="1" x14ac:dyDescent="0.25">
      <c r="A208" s="155"/>
      <c r="B208" s="156">
        <v>4910</v>
      </c>
      <c r="C208" s="157"/>
      <c r="D208" s="157"/>
      <c r="E208" s="157"/>
    </row>
    <row r="209" spans="1:5" s="149" customFormat="1" hidden="1" x14ac:dyDescent="0.25">
      <c r="A209" s="155"/>
      <c r="B209" s="156">
        <v>5410</v>
      </c>
      <c r="C209" s="157"/>
      <c r="D209" s="157"/>
      <c r="E209" s="157"/>
    </row>
    <row r="210" spans="1:5" s="149" customFormat="1" hidden="1" x14ac:dyDescent="0.25">
      <c r="A210" s="155"/>
      <c r="B210" s="156">
        <v>6210</v>
      </c>
      <c r="C210" s="157"/>
      <c r="D210" s="157"/>
      <c r="E210" s="157"/>
    </row>
    <row r="211" spans="1:5" s="149" customFormat="1" hidden="1" x14ac:dyDescent="0.25">
      <c r="A211" s="155"/>
      <c r="B211" s="156">
        <v>7210</v>
      </c>
      <c r="C211" s="157"/>
      <c r="D211" s="157"/>
      <c r="E211" s="157"/>
    </row>
    <row r="212" spans="1:5" s="149" customFormat="1" hidden="1" x14ac:dyDescent="0.25">
      <c r="A212" s="155"/>
      <c r="B212" s="156">
        <v>8210</v>
      </c>
      <c r="C212" s="157"/>
      <c r="D212" s="157"/>
      <c r="E212" s="157"/>
    </row>
    <row r="213" spans="1:5" s="149" customFormat="1" x14ac:dyDescent="0.25">
      <c r="A213" s="145">
        <v>652</v>
      </c>
      <c r="B213" s="147" t="s">
        <v>44</v>
      </c>
      <c r="C213" s="159">
        <f>SUM(C214)</f>
        <v>4500</v>
      </c>
      <c r="D213" s="159">
        <f t="shared" ref="D213:E213" si="35">SUM(D214)</f>
        <v>16</v>
      </c>
      <c r="E213" s="159">
        <f t="shared" si="35"/>
        <v>4516</v>
      </c>
    </row>
    <row r="214" spans="1:5" s="149" customFormat="1" hidden="1" x14ac:dyDescent="0.25">
      <c r="A214" s="152">
        <v>6526</v>
      </c>
      <c r="B214" s="153" t="s">
        <v>45</v>
      </c>
      <c r="C214" s="154">
        <f t="shared" ref="C214:E214" si="36">SUM(C215:C220)</f>
        <v>4500</v>
      </c>
      <c r="D214" s="154">
        <f t="shared" si="36"/>
        <v>16</v>
      </c>
      <c r="E214" s="154">
        <f t="shared" si="36"/>
        <v>4516</v>
      </c>
    </row>
    <row r="215" spans="1:5" s="149" customFormat="1" hidden="1" x14ac:dyDescent="0.25">
      <c r="A215" s="155"/>
      <c r="B215" s="156">
        <v>3210</v>
      </c>
      <c r="C215" s="157"/>
      <c r="D215" s="157"/>
      <c r="E215" s="157"/>
    </row>
    <row r="216" spans="1:5" s="149" customFormat="1" hidden="1" x14ac:dyDescent="0.25">
      <c r="A216" s="155"/>
      <c r="B216" s="156">
        <v>4910</v>
      </c>
      <c r="C216" s="157">
        <v>4500</v>
      </c>
      <c r="D216" s="157">
        <v>16</v>
      </c>
      <c r="E216" s="157">
        <v>4516</v>
      </c>
    </row>
    <row r="217" spans="1:5" s="149" customFormat="1" hidden="1" x14ac:dyDescent="0.25">
      <c r="A217" s="155"/>
      <c r="B217" s="156">
        <v>5410</v>
      </c>
      <c r="C217" s="157"/>
      <c r="D217" s="157"/>
      <c r="E217" s="157"/>
    </row>
    <row r="218" spans="1:5" s="149" customFormat="1" hidden="1" x14ac:dyDescent="0.25">
      <c r="A218" s="155"/>
      <c r="B218" s="156">
        <v>6210</v>
      </c>
      <c r="C218" s="157"/>
      <c r="D218" s="157"/>
      <c r="E218" s="157"/>
    </row>
    <row r="219" spans="1:5" s="149" customFormat="1" hidden="1" x14ac:dyDescent="0.25">
      <c r="A219" s="155"/>
      <c r="B219" s="156">
        <v>7210</v>
      </c>
      <c r="C219" s="157"/>
      <c r="D219" s="157"/>
      <c r="E219" s="157"/>
    </row>
    <row r="220" spans="1:5" s="149" customFormat="1" hidden="1" x14ac:dyDescent="0.25">
      <c r="A220" s="155"/>
      <c r="B220" s="156">
        <v>8210</v>
      </c>
      <c r="C220" s="157"/>
      <c r="D220" s="157"/>
      <c r="E220" s="157"/>
    </row>
    <row r="221" spans="1:5" s="149" customFormat="1" x14ac:dyDescent="0.25">
      <c r="A221" s="145">
        <v>661</v>
      </c>
      <c r="B221" s="147" t="s">
        <v>46</v>
      </c>
      <c r="C221" s="159">
        <f>SUM(C222,C229)</f>
        <v>5000</v>
      </c>
      <c r="D221" s="159">
        <f>SUM(D222,D229)</f>
        <v>0</v>
      </c>
      <c r="E221" s="159">
        <f>SUM(E222,E229)</f>
        <v>5000</v>
      </c>
    </row>
    <row r="222" spans="1:5" s="149" customFormat="1" hidden="1" x14ac:dyDescent="0.25">
      <c r="A222" s="152">
        <v>6614</v>
      </c>
      <c r="B222" s="153" t="s">
        <v>47</v>
      </c>
      <c r="C222" s="154">
        <f t="shared" ref="C222" si="37">SUM(C223:C228)</f>
        <v>0</v>
      </c>
      <c r="D222" s="154">
        <f t="shared" ref="D222:E222" si="38">SUM(D223:D228)</f>
        <v>0</v>
      </c>
      <c r="E222" s="154">
        <f t="shared" si="38"/>
        <v>0</v>
      </c>
    </row>
    <row r="223" spans="1:5" s="149" customFormat="1" hidden="1" x14ac:dyDescent="0.25">
      <c r="A223" s="155"/>
      <c r="B223" s="156">
        <v>3210</v>
      </c>
      <c r="C223" s="157"/>
      <c r="D223" s="157"/>
      <c r="E223" s="157"/>
    </row>
    <row r="224" spans="1:5" s="149" customFormat="1" hidden="1" x14ac:dyDescent="0.25">
      <c r="A224" s="155"/>
      <c r="B224" s="156">
        <v>4910</v>
      </c>
      <c r="C224" s="157"/>
      <c r="D224" s="157"/>
      <c r="E224" s="157"/>
    </row>
    <row r="225" spans="1:5" s="149" customFormat="1" hidden="1" x14ac:dyDescent="0.25">
      <c r="A225" s="155"/>
      <c r="B225" s="156">
        <v>5410</v>
      </c>
      <c r="C225" s="157"/>
      <c r="D225" s="157"/>
      <c r="E225" s="157"/>
    </row>
    <row r="226" spans="1:5" s="149" customFormat="1" hidden="1" x14ac:dyDescent="0.25">
      <c r="A226" s="155"/>
      <c r="B226" s="156">
        <v>6210</v>
      </c>
      <c r="C226" s="157"/>
      <c r="D226" s="157"/>
      <c r="E226" s="157"/>
    </row>
    <row r="227" spans="1:5" s="149" customFormat="1" hidden="1" x14ac:dyDescent="0.25">
      <c r="A227" s="155"/>
      <c r="B227" s="156">
        <v>7210</v>
      </c>
      <c r="C227" s="157"/>
      <c r="D227" s="157"/>
      <c r="E227" s="157"/>
    </row>
    <row r="228" spans="1:5" s="149" customFormat="1" hidden="1" x14ac:dyDescent="0.25">
      <c r="A228" s="155"/>
      <c r="B228" s="156">
        <v>8210</v>
      </c>
      <c r="C228" s="157"/>
      <c r="D228" s="157"/>
      <c r="E228" s="157"/>
    </row>
    <row r="229" spans="1:5" s="149" customFormat="1" hidden="1" x14ac:dyDescent="0.25">
      <c r="A229" s="160">
        <v>6615</v>
      </c>
      <c r="B229" s="153" t="s">
        <v>48</v>
      </c>
      <c r="C229" s="154">
        <f t="shared" ref="C229:E229" si="39">SUM(C230:C235)</f>
        <v>5000</v>
      </c>
      <c r="D229" s="154">
        <f t="shared" si="39"/>
        <v>0</v>
      </c>
      <c r="E229" s="154">
        <f t="shared" si="39"/>
        <v>5000</v>
      </c>
    </row>
    <row r="230" spans="1:5" s="149" customFormat="1" hidden="1" x14ac:dyDescent="0.25">
      <c r="A230" s="155"/>
      <c r="B230" s="156">
        <v>3210</v>
      </c>
      <c r="C230" s="157">
        <v>5000</v>
      </c>
      <c r="D230" s="157"/>
      <c r="E230" s="157">
        <v>5000</v>
      </c>
    </row>
    <row r="231" spans="1:5" s="149" customFormat="1" hidden="1" x14ac:dyDescent="0.25">
      <c r="A231" s="155"/>
      <c r="B231" s="156">
        <v>4910</v>
      </c>
      <c r="C231" s="157"/>
      <c r="D231" s="157"/>
      <c r="E231" s="157"/>
    </row>
    <row r="232" spans="1:5" s="149" customFormat="1" hidden="1" x14ac:dyDescent="0.25">
      <c r="A232" s="155"/>
      <c r="B232" s="156">
        <v>5410</v>
      </c>
      <c r="C232" s="157"/>
      <c r="D232" s="157"/>
      <c r="E232" s="157"/>
    </row>
    <row r="233" spans="1:5" s="149" customFormat="1" hidden="1" x14ac:dyDescent="0.25">
      <c r="A233" s="155"/>
      <c r="B233" s="156">
        <v>6210</v>
      </c>
      <c r="C233" s="157"/>
      <c r="D233" s="157"/>
      <c r="E233" s="157"/>
    </row>
    <row r="234" spans="1:5" s="149" customFormat="1" hidden="1" x14ac:dyDescent="0.25">
      <c r="A234" s="155"/>
      <c r="B234" s="156">
        <v>7210</v>
      </c>
      <c r="C234" s="157"/>
      <c r="D234" s="157"/>
      <c r="E234" s="157"/>
    </row>
    <row r="235" spans="1:5" s="149" customFormat="1" hidden="1" x14ac:dyDescent="0.25">
      <c r="A235" s="155"/>
      <c r="B235" s="156">
        <v>8210</v>
      </c>
      <c r="C235" s="157"/>
      <c r="D235" s="157"/>
      <c r="E235" s="157"/>
    </row>
    <row r="236" spans="1:5" s="149" customFormat="1" x14ac:dyDescent="0.25">
      <c r="A236" s="145">
        <v>663</v>
      </c>
      <c r="B236" s="147" t="s">
        <v>49</v>
      </c>
      <c r="C236" s="159">
        <f>SUM(C237,C244)</f>
        <v>37000</v>
      </c>
      <c r="D236" s="159">
        <f>SUM(D237,D244)</f>
        <v>0</v>
      </c>
      <c r="E236" s="159">
        <f>SUM(E237,E244)</f>
        <v>37000</v>
      </c>
    </row>
    <row r="237" spans="1:5" s="149" customFormat="1" hidden="1" x14ac:dyDescent="0.25">
      <c r="A237" s="152">
        <v>6631</v>
      </c>
      <c r="B237" s="153" t="s">
        <v>50</v>
      </c>
      <c r="C237" s="154">
        <f t="shared" ref="C237" si="40">SUM(C238:C243)</f>
        <v>36000</v>
      </c>
      <c r="D237" s="154">
        <f t="shared" ref="D237:E237" si="41">SUM(D238:D243)</f>
        <v>0</v>
      </c>
      <c r="E237" s="154">
        <f t="shared" si="41"/>
        <v>36000</v>
      </c>
    </row>
    <row r="238" spans="1:5" s="149" customFormat="1" hidden="1" x14ac:dyDescent="0.25">
      <c r="A238" s="155"/>
      <c r="B238" s="156">
        <v>3210</v>
      </c>
      <c r="C238" s="157"/>
      <c r="D238" s="157"/>
      <c r="E238" s="157"/>
    </row>
    <row r="239" spans="1:5" s="149" customFormat="1" hidden="1" x14ac:dyDescent="0.25">
      <c r="A239" s="155"/>
      <c r="B239" s="156">
        <v>4910</v>
      </c>
      <c r="C239" s="157"/>
      <c r="D239" s="157"/>
      <c r="E239" s="157"/>
    </row>
    <row r="240" spans="1:5" s="149" customFormat="1" hidden="1" x14ac:dyDescent="0.25">
      <c r="A240" s="155"/>
      <c r="B240" s="156">
        <v>5410</v>
      </c>
      <c r="C240" s="157"/>
      <c r="D240" s="157"/>
      <c r="E240" s="157"/>
    </row>
    <row r="241" spans="1:5" s="149" customFormat="1" hidden="1" x14ac:dyDescent="0.25">
      <c r="A241" s="155"/>
      <c r="B241" s="156">
        <v>6210</v>
      </c>
      <c r="C241" s="157">
        <v>36000</v>
      </c>
      <c r="D241" s="157"/>
      <c r="E241" s="157">
        <v>36000</v>
      </c>
    </row>
    <row r="242" spans="1:5" s="149" customFormat="1" hidden="1" x14ac:dyDescent="0.25">
      <c r="A242" s="155"/>
      <c r="B242" s="156">
        <v>7210</v>
      </c>
      <c r="C242" s="157"/>
      <c r="D242" s="157"/>
      <c r="E242" s="157"/>
    </row>
    <row r="243" spans="1:5" s="149" customFormat="1" hidden="1" x14ac:dyDescent="0.25">
      <c r="A243" s="155"/>
      <c r="B243" s="156">
        <v>8210</v>
      </c>
      <c r="C243" s="157"/>
      <c r="D243" s="157"/>
      <c r="E243" s="157"/>
    </row>
    <row r="244" spans="1:5" s="149" customFormat="1" hidden="1" x14ac:dyDescent="0.25">
      <c r="A244" s="152">
        <v>6632</v>
      </c>
      <c r="B244" s="153" t="s">
        <v>51</v>
      </c>
      <c r="C244" s="154">
        <f t="shared" ref="C244:E244" si="42">SUM(C245:C250)</f>
        <v>1000</v>
      </c>
      <c r="D244" s="154">
        <f t="shared" si="42"/>
        <v>0</v>
      </c>
      <c r="E244" s="154">
        <f t="shared" si="42"/>
        <v>1000</v>
      </c>
    </row>
    <row r="245" spans="1:5" s="149" customFormat="1" hidden="1" x14ac:dyDescent="0.25">
      <c r="A245" s="155"/>
      <c r="B245" s="156">
        <v>3210</v>
      </c>
      <c r="C245" s="157"/>
      <c r="D245" s="157"/>
      <c r="E245" s="157"/>
    </row>
    <row r="246" spans="1:5" s="149" customFormat="1" hidden="1" x14ac:dyDescent="0.25">
      <c r="A246" s="155"/>
      <c r="B246" s="156">
        <v>4910</v>
      </c>
      <c r="C246" s="157"/>
      <c r="D246" s="157"/>
      <c r="E246" s="157"/>
    </row>
    <row r="247" spans="1:5" s="149" customFormat="1" hidden="1" x14ac:dyDescent="0.25">
      <c r="A247" s="155"/>
      <c r="B247" s="156">
        <v>5410</v>
      </c>
      <c r="C247" s="157"/>
      <c r="D247" s="157"/>
      <c r="E247" s="157"/>
    </row>
    <row r="248" spans="1:5" s="149" customFormat="1" hidden="1" x14ac:dyDescent="0.25">
      <c r="A248" s="155"/>
      <c r="B248" s="156">
        <v>6210</v>
      </c>
      <c r="C248" s="157">
        <v>1000</v>
      </c>
      <c r="D248" s="157"/>
      <c r="E248" s="157">
        <v>1000</v>
      </c>
    </row>
    <row r="249" spans="1:5" s="149" customFormat="1" hidden="1" x14ac:dyDescent="0.25">
      <c r="A249" s="155"/>
      <c r="B249" s="156">
        <v>7210</v>
      </c>
      <c r="C249" s="157"/>
      <c r="D249" s="157"/>
      <c r="E249" s="157"/>
    </row>
    <row r="250" spans="1:5" s="149" customFormat="1" hidden="1" x14ac:dyDescent="0.25">
      <c r="A250" s="155"/>
      <c r="B250" s="156">
        <v>8210</v>
      </c>
      <c r="C250" s="157"/>
      <c r="D250" s="157"/>
      <c r="E250" s="157"/>
    </row>
    <row r="251" spans="1:5" s="149" customFormat="1" ht="25.5" x14ac:dyDescent="0.25">
      <c r="A251" s="145">
        <v>671</v>
      </c>
      <c r="B251" s="147" t="s">
        <v>52</v>
      </c>
      <c r="C251" s="159">
        <f>SUM(C252,C258)</f>
        <v>913936</v>
      </c>
      <c r="D251" s="159">
        <f>SUM(D252,D258)</f>
        <v>63023</v>
      </c>
      <c r="E251" s="159">
        <f>SUM(E252,E258)</f>
        <v>976959</v>
      </c>
    </row>
    <row r="252" spans="1:5" s="149" customFormat="1" ht="25.5" hidden="1" x14ac:dyDescent="0.25">
      <c r="A252" s="161">
        <v>6711</v>
      </c>
      <c r="B252" s="162" t="s">
        <v>53</v>
      </c>
      <c r="C252" s="154">
        <f t="shared" ref="C252" si="43">SUM(C253:C257)</f>
        <v>912336</v>
      </c>
      <c r="D252" s="154">
        <f t="shared" ref="D252:E252" si="44">SUM(D253:D257)</f>
        <v>23903</v>
      </c>
      <c r="E252" s="154">
        <f t="shared" si="44"/>
        <v>936239</v>
      </c>
    </row>
    <row r="253" spans="1:5" s="149" customFormat="1" hidden="1" x14ac:dyDescent="0.25">
      <c r="A253" s="155"/>
      <c r="B253" s="161">
        <v>11</v>
      </c>
      <c r="C253" s="157"/>
      <c r="D253" s="157">
        <v>21959</v>
      </c>
      <c r="E253" s="157">
        <v>21959</v>
      </c>
    </row>
    <row r="254" spans="1:5" s="149" customFormat="1" hidden="1" x14ac:dyDescent="0.25">
      <c r="A254" s="155"/>
      <c r="B254" s="194">
        <v>12</v>
      </c>
      <c r="C254" s="157">
        <v>900310</v>
      </c>
      <c r="D254" s="157">
        <v>-2000</v>
      </c>
      <c r="E254" s="157">
        <v>898310</v>
      </c>
    </row>
    <row r="255" spans="1:5" s="149" customFormat="1" hidden="1" x14ac:dyDescent="0.25">
      <c r="A255" s="155"/>
      <c r="B255" s="194">
        <v>5103</v>
      </c>
      <c r="C255" s="157"/>
      <c r="D255" s="157"/>
      <c r="E255" s="157"/>
    </row>
    <row r="256" spans="1:5" s="149" customFormat="1" hidden="1" x14ac:dyDescent="0.25">
      <c r="A256" s="155"/>
      <c r="B256" s="194">
        <v>526</v>
      </c>
      <c r="C256" s="157"/>
      <c r="D256" s="157"/>
      <c r="E256" s="157"/>
    </row>
    <row r="257" spans="1:5" s="149" customFormat="1" hidden="1" x14ac:dyDescent="0.25">
      <c r="A257" s="155"/>
      <c r="B257" s="194">
        <v>5212</v>
      </c>
      <c r="C257" s="157">
        <v>12026</v>
      </c>
      <c r="D257" s="157">
        <v>3944</v>
      </c>
      <c r="E257" s="157">
        <v>15970</v>
      </c>
    </row>
    <row r="258" spans="1:5" s="149" customFormat="1" ht="25.5" hidden="1" x14ac:dyDescent="0.25">
      <c r="A258" s="161">
        <v>6712</v>
      </c>
      <c r="B258" s="162" t="s">
        <v>54</v>
      </c>
      <c r="C258" s="154">
        <f t="shared" ref="C258:E258" si="45">SUM(C259:C263)</f>
        <v>1600</v>
      </c>
      <c r="D258" s="154">
        <f t="shared" si="45"/>
        <v>39120</v>
      </c>
      <c r="E258" s="154">
        <f t="shared" si="45"/>
        <v>40720</v>
      </c>
    </row>
    <row r="259" spans="1:5" s="149" customFormat="1" hidden="1" x14ac:dyDescent="0.25">
      <c r="A259" s="155"/>
      <c r="B259" s="161">
        <v>11</v>
      </c>
      <c r="C259" s="157">
        <v>1600</v>
      </c>
      <c r="D259" s="157">
        <v>0</v>
      </c>
      <c r="E259" s="157">
        <v>1600</v>
      </c>
    </row>
    <row r="260" spans="1:5" s="149" customFormat="1" hidden="1" x14ac:dyDescent="0.25">
      <c r="A260" s="155"/>
      <c r="B260" s="194">
        <v>12</v>
      </c>
      <c r="C260" s="157"/>
      <c r="D260" s="157">
        <v>39120</v>
      </c>
      <c r="E260" s="157">
        <v>39120</v>
      </c>
    </row>
    <row r="261" spans="1:5" s="149" customFormat="1" hidden="1" x14ac:dyDescent="0.25">
      <c r="A261" s="155"/>
      <c r="B261" s="194">
        <v>5103</v>
      </c>
      <c r="C261" s="157"/>
      <c r="D261" s="157"/>
      <c r="E261" s="157"/>
    </row>
    <row r="262" spans="1:5" s="149" customFormat="1" hidden="1" x14ac:dyDescent="0.25">
      <c r="A262" s="155"/>
      <c r="B262" s="194">
        <v>526</v>
      </c>
      <c r="C262" s="157"/>
      <c r="D262" s="157"/>
      <c r="E262" s="157"/>
    </row>
    <row r="263" spans="1:5" s="149" customFormat="1" hidden="1" x14ac:dyDescent="0.25">
      <c r="A263" s="155"/>
      <c r="B263" s="194">
        <v>5212</v>
      </c>
      <c r="C263" s="157"/>
      <c r="D263" s="157"/>
      <c r="E263" s="157"/>
    </row>
    <row r="264" spans="1:5" s="149" customFormat="1" hidden="1" x14ac:dyDescent="0.25">
      <c r="A264" s="145">
        <v>681</v>
      </c>
      <c r="B264" s="147" t="s">
        <v>55</v>
      </c>
      <c r="C264" s="159">
        <f>SUM(C265,C272)</f>
        <v>0</v>
      </c>
      <c r="D264" s="159">
        <f>SUM(D265,D272)</f>
        <v>0</v>
      </c>
      <c r="E264" s="159">
        <f>SUM(E265,E272)</f>
        <v>0</v>
      </c>
    </row>
    <row r="265" spans="1:5" s="149" customFormat="1" hidden="1" x14ac:dyDescent="0.25">
      <c r="A265" s="152">
        <v>6813</v>
      </c>
      <c r="B265" s="153" t="s">
        <v>56</v>
      </c>
      <c r="C265" s="154">
        <f t="shared" ref="C265" si="46">SUM(C266:C271)</f>
        <v>0</v>
      </c>
      <c r="D265" s="154">
        <f t="shared" ref="D265:E265" si="47">SUM(D266:D271)</f>
        <v>0</v>
      </c>
      <c r="E265" s="154">
        <f t="shared" si="47"/>
        <v>0</v>
      </c>
    </row>
    <row r="266" spans="1:5" s="149" customFormat="1" hidden="1" x14ac:dyDescent="0.25">
      <c r="A266" s="155"/>
      <c r="B266" s="156">
        <v>3210</v>
      </c>
      <c r="C266" s="157"/>
      <c r="D266" s="157"/>
      <c r="E266" s="157"/>
    </row>
    <row r="267" spans="1:5" s="149" customFormat="1" hidden="1" x14ac:dyDescent="0.25">
      <c r="A267" s="155"/>
      <c r="B267" s="156">
        <v>4910</v>
      </c>
      <c r="C267" s="157"/>
      <c r="D267" s="157"/>
      <c r="E267" s="157"/>
    </row>
    <row r="268" spans="1:5" s="149" customFormat="1" hidden="1" x14ac:dyDescent="0.25">
      <c r="A268" s="155"/>
      <c r="B268" s="156">
        <v>5410</v>
      </c>
      <c r="C268" s="157"/>
      <c r="D268" s="157"/>
      <c r="E268" s="157"/>
    </row>
    <row r="269" spans="1:5" s="149" customFormat="1" hidden="1" x14ac:dyDescent="0.25">
      <c r="A269" s="155"/>
      <c r="B269" s="156">
        <v>6210</v>
      </c>
      <c r="C269" s="157"/>
      <c r="D269" s="157"/>
      <c r="E269" s="157"/>
    </row>
    <row r="270" spans="1:5" s="149" customFormat="1" hidden="1" x14ac:dyDescent="0.25">
      <c r="A270" s="155"/>
      <c r="B270" s="156">
        <v>7210</v>
      </c>
      <c r="C270" s="157"/>
      <c r="D270" s="157"/>
      <c r="E270" s="157"/>
    </row>
    <row r="271" spans="1:5" s="149" customFormat="1" hidden="1" x14ac:dyDescent="0.25">
      <c r="A271" s="155"/>
      <c r="B271" s="156">
        <v>8210</v>
      </c>
      <c r="C271" s="157"/>
      <c r="D271" s="157"/>
      <c r="E271" s="157"/>
    </row>
    <row r="272" spans="1:5" s="149" customFormat="1" hidden="1" x14ac:dyDescent="0.25">
      <c r="A272" s="152">
        <v>6819</v>
      </c>
      <c r="B272" s="153" t="s">
        <v>57</v>
      </c>
      <c r="C272" s="154">
        <f t="shared" ref="C272:E272" si="48">SUM(C273:C278)</f>
        <v>0</v>
      </c>
      <c r="D272" s="154">
        <f t="shared" si="48"/>
        <v>0</v>
      </c>
      <c r="E272" s="154">
        <f t="shared" si="48"/>
        <v>0</v>
      </c>
    </row>
    <row r="273" spans="1:5" s="149" customFormat="1" hidden="1" x14ac:dyDescent="0.25">
      <c r="A273" s="155"/>
      <c r="B273" s="156">
        <v>3210</v>
      </c>
      <c r="C273" s="157"/>
      <c r="D273" s="157"/>
      <c r="E273" s="157"/>
    </row>
    <row r="274" spans="1:5" s="149" customFormat="1" hidden="1" x14ac:dyDescent="0.25">
      <c r="A274" s="155"/>
      <c r="B274" s="156">
        <v>4910</v>
      </c>
      <c r="C274" s="157"/>
      <c r="D274" s="157"/>
      <c r="E274" s="157"/>
    </row>
    <row r="275" spans="1:5" s="149" customFormat="1" hidden="1" x14ac:dyDescent="0.25">
      <c r="A275" s="155"/>
      <c r="B275" s="156">
        <v>5410</v>
      </c>
      <c r="C275" s="157"/>
      <c r="D275" s="157"/>
      <c r="E275" s="157"/>
    </row>
    <row r="276" spans="1:5" s="149" customFormat="1" hidden="1" x14ac:dyDescent="0.25">
      <c r="A276" s="155"/>
      <c r="B276" s="156">
        <v>6210</v>
      </c>
      <c r="C276" s="157"/>
      <c r="D276" s="157"/>
      <c r="E276" s="157"/>
    </row>
    <row r="277" spans="1:5" s="149" customFormat="1" hidden="1" x14ac:dyDescent="0.25">
      <c r="A277" s="155"/>
      <c r="B277" s="156">
        <v>7210</v>
      </c>
      <c r="C277" s="157"/>
      <c r="D277" s="157"/>
      <c r="E277" s="157"/>
    </row>
    <row r="278" spans="1:5" s="149" customFormat="1" hidden="1" x14ac:dyDescent="0.25">
      <c r="A278" s="155"/>
      <c r="B278" s="156">
        <v>8210</v>
      </c>
      <c r="C278" s="157"/>
      <c r="D278" s="157"/>
      <c r="E278" s="157"/>
    </row>
    <row r="279" spans="1:5" s="149" customFormat="1" hidden="1" x14ac:dyDescent="0.25">
      <c r="A279" s="145">
        <v>683</v>
      </c>
      <c r="B279" s="147" t="s">
        <v>58</v>
      </c>
      <c r="C279" s="159">
        <f>SUM(C280)</f>
        <v>0</v>
      </c>
      <c r="D279" s="159">
        <f>SUM(D280)</f>
        <v>0</v>
      </c>
      <c r="E279" s="159">
        <f>SUM(E280)</f>
        <v>0</v>
      </c>
    </row>
    <row r="280" spans="1:5" s="149" customFormat="1" hidden="1" x14ac:dyDescent="0.25">
      <c r="A280" s="152">
        <v>6831</v>
      </c>
      <c r="B280" s="153" t="s">
        <v>58</v>
      </c>
      <c r="C280" s="154">
        <f t="shared" ref="C280:E280" si="49">SUM(C281:C286)</f>
        <v>0</v>
      </c>
      <c r="D280" s="154">
        <f t="shared" si="49"/>
        <v>0</v>
      </c>
      <c r="E280" s="154">
        <f t="shared" si="49"/>
        <v>0</v>
      </c>
    </row>
    <row r="281" spans="1:5" s="149" customFormat="1" hidden="1" x14ac:dyDescent="0.25">
      <c r="A281" s="155"/>
      <c r="B281" s="156">
        <v>3210</v>
      </c>
      <c r="C281" s="157"/>
      <c r="D281" s="157"/>
      <c r="E281" s="157"/>
    </row>
    <row r="282" spans="1:5" s="149" customFormat="1" hidden="1" x14ac:dyDescent="0.25">
      <c r="A282" s="155"/>
      <c r="B282" s="156">
        <v>4910</v>
      </c>
      <c r="C282" s="157"/>
      <c r="D282" s="157"/>
      <c r="E282" s="157"/>
    </row>
    <row r="283" spans="1:5" s="149" customFormat="1" hidden="1" x14ac:dyDescent="0.25">
      <c r="A283" s="155"/>
      <c r="B283" s="156">
        <v>5410</v>
      </c>
      <c r="C283" s="157"/>
      <c r="D283" s="157"/>
      <c r="E283" s="157"/>
    </row>
    <row r="284" spans="1:5" s="149" customFormat="1" hidden="1" x14ac:dyDescent="0.25">
      <c r="A284" s="155"/>
      <c r="B284" s="156">
        <v>6210</v>
      </c>
      <c r="C284" s="157"/>
      <c r="D284" s="157"/>
      <c r="E284" s="157"/>
    </row>
    <row r="285" spans="1:5" s="149" customFormat="1" hidden="1" x14ac:dyDescent="0.25">
      <c r="A285" s="155"/>
      <c r="B285" s="156">
        <v>7210</v>
      </c>
      <c r="C285" s="157"/>
      <c r="D285" s="157"/>
      <c r="E285" s="157"/>
    </row>
    <row r="286" spans="1:5" s="149" customFormat="1" hidden="1" x14ac:dyDescent="0.25">
      <c r="A286" s="155"/>
      <c r="B286" s="156">
        <v>8210</v>
      </c>
      <c r="C286" s="157"/>
      <c r="D286" s="157"/>
      <c r="E286" s="157"/>
    </row>
    <row r="287" spans="1:5" s="149" customFormat="1" hidden="1" x14ac:dyDescent="0.25">
      <c r="A287" s="146">
        <v>7</v>
      </c>
      <c r="B287" s="147" t="s">
        <v>59</v>
      </c>
      <c r="C287" s="148">
        <f>SUM(C288,C296,C318,C347)</f>
        <v>900</v>
      </c>
      <c r="D287" s="148">
        <f>SUM(D288,D296,D318,D347)</f>
        <v>0</v>
      </c>
      <c r="E287" s="148">
        <f>SUM(E288,E296,E318,E347)</f>
        <v>900</v>
      </c>
    </row>
    <row r="288" spans="1:5" s="149" customFormat="1" hidden="1" x14ac:dyDescent="0.25">
      <c r="A288" s="145">
        <v>711</v>
      </c>
      <c r="B288" s="147" t="s">
        <v>60</v>
      </c>
      <c r="C288" s="159">
        <f>SUM(C289)</f>
        <v>0</v>
      </c>
      <c r="D288" s="159">
        <f>SUM(D289)</f>
        <v>0</v>
      </c>
      <c r="E288" s="159">
        <f>SUM(E289)</f>
        <v>0</v>
      </c>
    </row>
    <row r="289" spans="1:5" s="149" customFormat="1" hidden="1" x14ac:dyDescent="0.25">
      <c r="A289" s="152">
        <v>7111</v>
      </c>
      <c r="B289" s="153" t="s">
        <v>60</v>
      </c>
      <c r="C289" s="154">
        <f t="shared" ref="C289" si="50">SUM(C290:C295)</f>
        <v>0</v>
      </c>
      <c r="D289" s="154">
        <f t="shared" ref="D289:E289" si="51">SUM(D290:D295)</f>
        <v>0</v>
      </c>
      <c r="E289" s="154">
        <f t="shared" si="51"/>
        <v>0</v>
      </c>
    </row>
    <row r="290" spans="1:5" s="149" customFormat="1" hidden="1" x14ac:dyDescent="0.25">
      <c r="A290" s="155"/>
      <c r="B290" s="156">
        <v>3210</v>
      </c>
      <c r="C290" s="157"/>
      <c r="D290" s="157"/>
      <c r="E290" s="157"/>
    </row>
    <row r="291" spans="1:5" s="149" customFormat="1" hidden="1" x14ac:dyDescent="0.25">
      <c r="A291" s="155"/>
      <c r="B291" s="156">
        <v>4910</v>
      </c>
      <c r="C291" s="157"/>
      <c r="D291" s="157"/>
      <c r="E291" s="157"/>
    </row>
    <row r="292" spans="1:5" s="149" customFormat="1" hidden="1" x14ac:dyDescent="0.25">
      <c r="A292" s="155"/>
      <c r="B292" s="156">
        <v>5410</v>
      </c>
      <c r="C292" s="157"/>
      <c r="D292" s="157"/>
      <c r="E292" s="157"/>
    </row>
    <row r="293" spans="1:5" s="149" customFormat="1" hidden="1" x14ac:dyDescent="0.25">
      <c r="A293" s="155"/>
      <c r="B293" s="156">
        <v>6210</v>
      </c>
      <c r="C293" s="157"/>
      <c r="D293" s="157"/>
      <c r="E293" s="157"/>
    </row>
    <row r="294" spans="1:5" s="149" customFormat="1" hidden="1" x14ac:dyDescent="0.25">
      <c r="A294" s="155"/>
      <c r="B294" s="156">
        <v>7210</v>
      </c>
      <c r="C294" s="157"/>
      <c r="D294" s="157"/>
      <c r="E294" s="157"/>
    </row>
    <row r="295" spans="1:5" s="149" customFormat="1" hidden="1" x14ac:dyDescent="0.25">
      <c r="A295" s="155"/>
      <c r="B295" s="156">
        <v>8210</v>
      </c>
      <c r="C295" s="157"/>
      <c r="D295" s="157"/>
      <c r="E295" s="157"/>
    </row>
    <row r="296" spans="1:5" s="149" customFormat="1" x14ac:dyDescent="0.25">
      <c r="A296" s="145">
        <v>721</v>
      </c>
      <c r="B296" s="147" t="s">
        <v>61</v>
      </c>
      <c r="C296" s="159">
        <f>SUM(C297,C304,C311)</f>
        <v>900</v>
      </c>
      <c r="D296" s="159">
        <f>SUM(D297,D304,D311)</f>
        <v>0</v>
      </c>
      <c r="E296" s="159">
        <f>SUM(E297,E304,E311)</f>
        <v>900</v>
      </c>
    </row>
    <row r="297" spans="1:5" s="149" customFormat="1" hidden="1" x14ac:dyDescent="0.25">
      <c r="A297" s="152">
        <v>7211</v>
      </c>
      <c r="B297" s="153" t="s">
        <v>62</v>
      </c>
      <c r="C297" s="154">
        <f t="shared" ref="C297" si="52">SUM(C298:C303)</f>
        <v>900</v>
      </c>
      <c r="D297" s="154">
        <f t="shared" ref="D297:E297" si="53">SUM(D298:D303)</f>
        <v>0</v>
      </c>
      <c r="E297" s="154">
        <f t="shared" si="53"/>
        <v>900</v>
      </c>
    </row>
    <row r="298" spans="1:5" s="149" customFormat="1" hidden="1" x14ac:dyDescent="0.25">
      <c r="A298" s="155"/>
      <c r="B298" s="156">
        <v>3210</v>
      </c>
      <c r="C298" s="157"/>
      <c r="D298" s="157"/>
      <c r="E298" s="157"/>
    </row>
    <row r="299" spans="1:5" s="149" customFormat="1" hidden="1" x14ac:dyDescent="0.25">
      <c r="A299" s="155"/>
      <c r="B299" s="156">
        <v>4910</v>
      </c>
      <c r="C299" s="157"/>
      <c r="D299" s="157"/>
      <c r="E299" s="157"/>
    </row>
    <row r="300" spans="1:5" s="149" customFormat="1" hidden="1" x14ac:dyDescent="0.25">
      <c r="A300" s="155"/>
      <c r="B300" s="156">
        <v>5410</v>
      </c>
      <c r="C300" s="157"/>
      <c r="D300" s="157"/>
      <c r="E300" s="157"/>
    </row>
    <row r="301" spans="1:5" s="149" customFormat="1" hidden="1" x14ac:dyDescent="0.25">
      <c r="A301" s="155"/>
      <c r="B301" s="156">
        <v>6210</v>
      </c>
      <c r="C301" s="157"/>
      <c r="D301" s="157"/>
      <c r="E301" s="157"/>
    </row>
    <row r="302" spans="1:5" s="149" customFormat="1" hidden="1" x14ac:dyDescent="0.25">
      <c r="A302" s="155"/>
      <c r="B302" s="156">
        <v>7210</v>
      </c>
      <c r="C302" s="157">
        <v>900</v>
      </c>
      <c r="D302" s="157">
        <v>0</v>
      </c>
      <c r="E302" s="157">
        <v>900</v>
      </c>
    </row>
    <row r="303" spans="1:5" s="149" customFormat="1" hidden="1" x14ac:dyDescent="0.25">
      <c r="A303" s="155"/>
      <c r="B303" s="156">
        <v>8210</v>
      </c>
      <c r="C303" s="157"/>
      <c r="D303" s="157"/>
      <c r="E303" s="157"/>
    </row>
    <row r="304" spans="1:5" s="149" customFormat="1" hidden="1" x14ac:dyDescent="0.25">
      <c r="A304" s="152">
        <v>7212</v>
      </c>
      <c r="B304" s="153" t="s">
        <v>63</v>
      </c>
      <c r="C304" s="154">
        <f t="shared" ref="C304:E304" si="54">SUM(C305:C310)</f>
        <v>0</v>
      </c>
      <c r="D304" s="154">
        <f t="shared" si="54"/>
        <v>0</v>
      </c>
      <c r="E304" s="154">
        <f t="shared" si="54"/>
        <v>0</v>
      </c>
    </row>
    <row r="305" spans="1:5" s="149" customFormat="1" hidden="1" x14ac:dyDescent="0.25">
      <c r="A305" s="155"/>
      <c r="B305" s="156">
        <v>3210</v>
      </c>
      <c r="C305" s="157"/>
      <c r="D305" s="157"/>
      <c r="E305" s="157"/>
    </row>
    <row r="306" spans="1:5" s="149" customFormat="1" hidden="1" x14ac:dyDescent="0.25">
      <c r="A306" s="155"/>
      <c r="B306" s="156">
        <v>4910</v>
      </c>
      <c r="C306" s="157"/>
      <c r="D306" s="157"/>
      <c r="E306" s="157"/>
    </row>
    <row r="307" spans="1:5" s="149" customFormat="1" hidden="1" x14ac:dyDescent="0.25">
      <c r="A307" s="155"/>
      <c r="B307" s="156">
        <v>5410</v>
      </c>
      <c r="C307" s="157"/>
      <c r="D307" s="157"/>
      <c r="E307" s="157"/>
    </row>
    <row r="308" spans="1:5" s="149" customFormat="1" hidden="1" x14ac:dyDescent="0.25">
      <c r="A308" s="155"/>
      <c r="B308" s="156">
        <v>6210</v>
      </c>
      <c r="C308" s="157"/>
      <c r="D308" s="157"/>
      <c r="E308" s="157"/>
    </row>
    <row r="309" spans="1:5" s="149" customFormat="1" hidden="1" x14ac:dyDescent="0.25">
      <c r="A309" s="155"/>
      <c r="B309" s="156">
        <v>7210</v>
      </c>
      <c r="C309" s="157"/>
      <c r="D309" s="157"/>
      <c r="E309" s="157"/>
    </row>
    <row r="310" spans="1:5" s="149" customFormat="1" hidden="1" x14ac:dyDescent="0.25">
      <c r="A310" s="155"/>
      <c r="B310" s="156">
        <v>8210</v>
      </c>
      <c r="C310" s="157"/>
      <c r="D310" s="157"/>
      <c r="E310" s="157"/>
    </row>
    <row r="311" spans="1:5" s="149" customFormat="1" hidden="1" x14ac:dyDescent="0.25">
      <c r="A311" s="152">
        <v>7214</v>
      </c>
      <c r="B311" s="153" t="s">
        <v>64</v>
      </c>
      <c r="C311" s="154">
        <f t="shared" ref="C311:E311" si="55">SUM(C312:C317)</f>
        <v>0</v>
      </c>
      <c r="D311" s="154">
        <f t="shared" si="55"/>
        <v>0</v>
      </c>
      <c r="E311" s="154">
        <f t="shared" si="55"/>
        <v>0</v>
      </c>
    </row>
    <row r="312" spans="1:5" s="149" customFormat="1" hidden="1" x14ac:dyDescent="0.25">
      <c r="A312" s="155"/>
      <c r="B312" s="156">
        <v>3210</v>
      </c>
      <c r="C312" s="157"/>
      <c r="D312" s="157"/>
      <c r="E312" s="157"/>
    </row>
    <row r="313" spans="1:5" s="149" customFormat="1" hidden="1" x14ac:dyDescent="0.25">
      <c r="A313" s="155"/>
      <c r="B313" s="156">
        <v>4910</v>
      </c>
      <c r="C313" s="157"/>
      <c r="D313" s="157"/>
      <c r="E313" s="157"/>
    </row>
    <row r="314" spans="1:5" s="149" customFormat="1" hidden="1" x14ac:dyDescent="0.25">
      <c r="A314" s="155"/>
      <c r="B314" s="156">
        <v>5410</v>
      </c>
      <c r="C314" s="157"/>
      <c r="D314" s="157"/>
      <c r="E314" s="157"/>
    </row>
    <row r="315" spans="1:5" s="149" customFormat="1" hidden="1" x14ac:dyDescent="0.25">
      <c r="A315" s="155"/>
      <c r="B315" s="156">
        <v>6210</v>
      </c>
      <c r="C315" s="157"/>
      <c r="D315" s="157"/>
      <c r="E315" s="157"/>
    </row>
    <row r="316" spans="1:5" s="149" customFormat="1" hidden="1" x14ac:dyDescent="0.25">
      <c r="A316" s="155"/>
      <c r="B316" s="156">
        <v>7210</v>
      </c>
      <c r="C316" s="157"/>
      <c r="D316" s="157"/>
      <c r="E316" s="157"/>
    </row>
    <row r="317" spans="1:5" s="149" customFormat="1" hidden="1" x14ac:dyDescent="0.25">
      <c r="A317" s="155"/>
      <c r="B317" s="156">
        <v>8210</v>
      </c>
      <c r="C317" s="157"/>
      <c r="D317" s="157"/>
      <c r="E317" s="157"/>
    </row>
    <row r="318" spans="1:5" s="149" customFormat="1" hidden="1" x14ac:dyDescent="0.25">
      <c r="A318" s="145">
        <v>722</v>
      </c>
      <c r="B318" s="147" t="s">
        <v>65</v>
      </c>
      <c r="C318" s="159">
        <f>SUM(C319,C326,C333,C340)</f>
        <v>0</v>
      </c>
      <c r="D318" s="159">
        <f>SUM(D319,D326,D333,D340)</f>
        <v>0</v>
      </c>
      <c r="E318" s="159">
        <f>SUM(E319,E326,E333,E340)</f>
        <v>0</v>
      </c>
    </row>
    <row r="319" spans="1:5" s="149" customFormat="1" hidden="1" x14ac:dyDescent="0.25">
      <c r="A319" s="152">
        <v>7221</v>
      </c>
      <c r="B319" s="153" t="s">
        <v>66</v>
      </c>
      <c r="C319" s="154">
        <f t="shared" ref="C319" si="56">SUM(C320:C325)</f>
        <v>0</v>
      </c>
      <c r="D319" s="154">
        <f t="shared" ref="D319:E319" si="57">SUM(D320:D325)</f>
        <v>0</v>
      </c>
      <c r="E319" s="154">
        <f t="shared" si="57"/>
        <v>0</v>
      </c>
    </row>
    <row r="320" spans="1:5" s="149" customFormat="1" hidden="1" x14ac:dyDescent="0.25">
      <c r="A320" s="155"/>
      <c r="B320" s="156">
        <v>3210</v>
      </c>
      <c r="C320" s="157"/>
      <c r="D320" s="157"/>
      <c r="E320" s="157"/>
    </row>
    <row r="321" spans="1:5" s="149" customFormat="1" hidden="1" x14ac:dyDescent="0.25">
      <c r="A321" s="155"/>
      <c r="B321" s="156">
        <v>4910</v>
      </c>
      <c r="C321" s="157"/>
      <c r="D321" s="157"/>
      <c r="E321" s="157"/>
    </row>
    <row r="322" spans="1:5" s="149" customFormat="1" hidden="1" x14ac:dyDescent="0.25">
      <c r="A322" s="155"/>
      <c r="B322" s="156">
        <v>5410</v>
      </c>
      <c r="C322" s="157"/>
      <c r="D322" s="157"/>
      <c r="E322" s="157"/>
    </row>
    <row r="323" spans="1:5" s="149" customFormat="1" hidden="1" x14ac:dyDescent="0.25">
      <c r="A323" s="155"/>
      <c r="B323" s="156">
        <v>6210</v>
      </c>
      <c r="C323" s="157"/>
      <c r="D323" s="157"/>
      <c r="E323" s="157"/>
    </row>
    <row r="324" spans="1:5" s="149" customFormat="1" hidden="1" x14ac:dyDescent="0.25">
      <c r="A324" s="155"/>
      <c r="B324" s="156">
        <v>7210</v>
      </c>
      <c r="C324" s="157"/>
      <c r="D324" s="157"/>
      <c r="E324" s="157"/>
    </row>
    <row r="325" spans="1:5" s="149" customFormat="1" hidden="1" x14ac:dyDescent="0.25">
      <c r="A325" s="155"/>
      <c r="B325" s="156">
        <v>8210</v>
      </c>
      <c r="C325" s="157"/>
      <c r="D325" s="157"/>
      <c r="E325" s="157"/>
    </row>
    <row r="326" spans="1:5" s="149" customFormat="1" hidden="1" x14ac:dyDescent="0.25">
      <c r="A326" s="152">
        <v>7224</v>
      </c>
      <c r="B326" s="153" t="s">
        <v>67</v>
      </c>
      <c r="C326" s="154">
        <f t="shared" ref="C326:E326" si="58">SUM(C327:C332)</f>
        <v>0</v>
      </c>
      <c r="D326" s="154">
        <f t="shared" si="58"/>
        <v>0</v>
      </c>
      <c r="E326" s="154">
        <f t="shared" si="58"/>
        <v>0</v>
      </c>
    </row>
    <row r="327" spans="1:5" s="149" customFormat="1" hidden="1" x14ac:dyDescent="0.25">
      <c r="A327" s="155"/>
      <c r="B327" s="156">
        <v>3210</v>
      </c>
      <c r="C327" s="157"/>
      <c r="D327" s="157"/>
      <c r="E327" s="157"/>
    </row>
    <row r="328" spans="1:5" s="149" customFormat="1" hidden="1" x14ac:dyDescent="0.25">
      <c r="A328" s="155"/>
      <c r="B328" s="156">
        <v>4910</v>
      </c>
      <c r="C328" s="157"/>
      <c r="D328" s="157"/>
      <c r="E328" s="157"/>
    </row>
    <row r="329" spans="1:5" s="149" customFormat="1" hidden="1" x14ac:dyDescent="0.25">
      <c r="A329" s="155"/>
      <c r="B329" s="156">
        <v>5410</v>
      </c>
      <c r="C329" s="157"/>
      <c r="D329" s="157"/>
      <c r="E329" s="157"/>
    </row>
    <row r="330" spans="1:5" s="149" customFormat="1" hidden="1" x14ac:dyDescent="0.25">
      <c r="A330" s="155"/>
      <c r="B330" s="156">
        <v>6210</v>
      </c>
      <c r="C330" s="157"/>
      <c r="D330" s="157"/>
      <c r="E330" s="157"/>
    </row>
    <row r="331" spans="1:5" s="149" customFormat="1" hidden="1" x14ac:dyDescent="0.25">
      <c r="A331" s="155"/>
      <c r="B331" s="156">
        <v>7210</v>
      </c>
      <c r="C331" s="157"/>
      <c r="D331" s="157"/>
      <c r="E331" s="157"/>
    </row>
    <row r="332" spans="1:5" s="149" customFormat="1" hidden="1" x14ac:dyDescent="0.25">
      <c r="A332" s="155"/>
      <c r="B332" s="156">
        <v>8210</v>
      </c>
      <c r="C332" s="157"/>
      <c r="D332" s="157"/>
      <c r="E332" s="157"/>
    </row>
    <row r="333" spans="1:5" s="149" customFormat="1" hidden="1" x14ac:dyDescent="0.25">
      <c r="A333" s="152">
        <v>7225</v>
      </c>
      <c r="B333" s="153" t="s">
        <v>68</v>
      </c>
      <c r="C333" s="154">
        <f t="shared" ref="C333:E333" si="59">SUM(C334:C339)</f>
        <v>0</v>
      </c>
      <c r="D333" s="154">
        <f t="shared" si="59"/>
        <v>0</v>
      </c>
      <c r="E333" s="154">
        <f t="shared" si="59"/>
        <v>0</v>
      </c>
    </row>
    <row r="334" spans="1:5" s="149" customFormat="1" hidden="1" x14ac:dyDescent="0.25">
      <c r="A334" s="155"/>
      <c r="B334" s="156">
        <v>3210</v>
      </c>
      <c r="C334" s="157"/>
      <c r="D334" s="157"/>
      <c r="E334" s="157"/>
    </row>
    <row r="335" spans="1:5" s="149" customFormat="1" hidden="1" x14ac:dyDescent="0.25">
      <c r="A335" s="155"/>
      <c r="B335" s="156">
        <v>4910</v>
      </c>
      <c r="C335" s="157"/>
      <c r="D335" s="157"/>
      <c r="E335" s="157"/>
    </row>
    <row r="336" spans="1:5" s="149" customFormat="1" hidden="1" x14ac:dyDescent="0.25">
      <c r="A336" s="155"/>
      <c r="B336" s="156">
        <v>5410</v>
      </c>
      <c r="C336" s="157"/>
      <c r="D336" s="157"/>
      <c r="E336" s="157"/>
    </row>
    <row r="337" spans="1:5" s="149" customFormat="1" hidden="1" x14ac:dyDescent="0.25">
      <c r="A337" s="155"/>
      <c r="B337" s="156">
        <v>6210</v>
      </c>
      <c r="C337" s="157"/>
      <c r="D337" s="157"/>
      <c r="E337" s="157"/>
    </row>
    <row r="338" spans="1:5" s="149" customFormat="1" hidden="1" x14ac:dyDescent="0.25">
      <c r="A338" s="155"/>
      <c r="B338" s="156">
        <v>7210</v>
      </c>
      <c r="C338" s="157"/>
      <c r="D338" s="157"/>
      <c r="E338" s="157"/>
    </row>
    <row r="339" spans="1:5" s="149" customFormat="1" hidden="1" x14ac:dyDescent="0.25">
      <c r="A339" s="155"/>
      <c r="B339" s="156">
        <v>8210</v>
      </c>
      <c r="C339" s="157"/>
      <c r="D339" s="157"/>
      <c r="E339" s="157"/>
    </row>
    <row r="340" spans="1:5" s="149" customFormat="1" hidden="1" x14ac:dyDescent="0.25">
      <c r="A340" s="152">
        <v>7227</v>
      </c>
      <c r="B340" s="153" t="s">
        <v>69</v>
      </c>
      <c r="C340" s="154">
        <f t="shared" ref="C340:E340" si="60">SUM(C341:C346)</f>
        <v>0</v>
      </c>
      <c r="D340" s="154">
        <f t="shared" si="60"/>
        <v>0</v>
      </c>
      <c r="E340" s="154">
        <f t="shared" si="60"/>
        <v>0</v>
      </c>
    </row>
    <row r="341" spans="1:5" s="149" customFormat="1" hidden="1" x14ac:dyDescent="0.25">
      <c r="A341" s="155"/>
      <c r="B341" s="156">
        <v>3210</v>
      </c>
      <c r="C341" s="157"/>
      <c r="D341" s="157"/>
      <c r="E341" s="157"/>
    </row>
    <row r="342" spans="1:5" s="149" customFormat="1" hidden="1" x14ac:dyDescent="0.25">
      <c r="A342" s="155"/>
      <c r="B342" s="156">
        <v>4910</v>
      </c>
      <c r="C342" s="157"/>
      <c r="D342" s="157"/>
      <c r="E342" s="157"/>
    </row>
    <row r="343" spans="1:5" s="149" customFormat="1" hidden="1" x14ac:dyDescent="0.25">
      <c r="A343" s="155"/>
      <c r="B343" s="156">
        <v>5410</v>
      </c>
      <c r="C343" s="157"/>
      <c r="D343" s="157"/>
      <c r="E343" s="157"/>
    </row>
    <row r="344" spans="1:5" s="149" customFormat="1" hidden="1" x14ac:dyDescent="0.25">
      <c r="A344" s="155"/>
      <c r="B344" s="156">
        <v>6210</v>
      </c>
      <c r="C344" s="157"/>
      <c r="D344" s="157"/>
      <c r="E344" s="157"/>
    </row>
    <row r="345" spans="1:5" s="149" customFormat="1" hidden="1" x14ac:dyDescent="0.25">
      <c r="A345" s="155"/>
      <c r="B345" s="156">
        <v>7210</v>
      </c>
      <c r="C345" s="157"/>
      <c r="D345" s="157"/>
      <c r="E345" s="157"/>
    </row>
    <row r="346" spans="1:5" s="149" customFormat="1" hidden="1" x14ac:dyDescent="0.25">
      <c r="A346" s="155"/>
      <c r="B346" s="156">
        <v>8210</v>
      </c>
      <c r="C346" s="157"/>
      <c r="D346" s="157"/>
      <c r="E346" s="157"/>
    </row>
    <row r="347" spans="1:5" s="149" customFormat="1" hidden="1" x14ac:dyDescent="0.25">
      <c r="A347" s="145">
        <v>723</v>
      </c>
      <c r="B347" s="147" t="s">
        <v>70</v>
      </c>
      <c r="C347" s="159">
        <f>SUM(C348)</f>
        <v>0</v>
      </c>
      <c r="D347" s="159">
        <f>SUM(D348)</f>
        <v>0</v>
      </c>
      <c r="E347" s="159">
        <f>SUM(E348)</f>
        <v>0</v>
      </c>
    </row>
    <row r="348" spans="1:5" s="149" customFormat="1" hidden="1" x14ac:dyDescent="0.25">
      <c r="A348" s="152">
        <v>7231</v>
      </c>
      <c r="B348" s="153" t="s">
        <v>71</v>
      </c>
      <c r="C348" s="154">
        <f t="shared" ref="C348:E348" si="61">SUM(C349:C354)</f>
        <v>0</v>
      </c>
      <c r="D348" s="154">
        <f t="shared" si="61"/>
        <v>0</v>
      </c>
      <c r="E348" s="154">
        <f t="shared" si="61"/>
        <v>0</v>
      </c>
    </row>
    <row r="349" spans="1:5" s="149" customFormat="1" hidden="1" x14ac:dyDescent="0.25">
      <c r="A349" s="155"/>
      <c r="B349" s="156">
        <v>3210</v>
      </c>
      <c r="C349" s="157"/>
      <c r="D349" s="157"/>
      <c r="E349" s="157"/>
    </row>
    <row r="350" spans="1:5" s="149" customFormat="1" hidden="1" x14ac:dyDescent="0.25">
      <c r="A350" s="155"/>
      <c r="B350" s="156">
        <v>4910</v>
      </c>
      <c r="C350" s="157"/>
      <c r="D350" s="157"/>
      <c r="E350" s="157"/>
    </row>
    <row r="351" spans="1:5" s="149" customFormat="1" hidden="1" x14ac:dyDescent="0.25">
      <c r="A351" s="155"/>
      <c r="B351" s="156">
        <v>5410</v>
      </c>
      <c r="C351" s="157"/>
      <c r="D351" s="157"/>
      <c r="E351" s="157"/>
    </row>
    <row r="352" spans="1:5" s="149" customFormat="1" hidden="1" x14ac:dyDescent="0.25">
      <c r="A352" s="155"/>
      <c r="B352" s="156">
        <v>6210</v>
      </c>
      <c r="C352" s="157"/>
      <c r="D352" s="157"/>
      <c r="E352" s="157"/>
    </row>
    <row r="353" spans="1:5" s="149" customFormat="1" hidden="1" x14ac:dyDescent="0.25">
      <c r="A353" s="155"/>
      <c r="B353" s="156">
        <v>7210</v>
      </c>
      <c r="C353" s="157"/>
      <c r="D353" s="157"/>
      <c r="E353" s="157"/>
    </row>
    <row r="354" spans="1:5" s="149" customFormat="1" hidden="1" x14ac:dyDescent="0.25">
      <c r="A354" s="155"/>
      <c r="B354" s="156">
        <v>8210</v>
      </c>
      <c r="C354" s="157"/>
      <c r="D354" s="157"/>
      <c r="E354" s="157"/>
    </row>
    <row r="355" spans="1:5" s="149" customFormat="1" hidden="1" x14ac:dyDescent="0.25">
      <c r="A355" s="146">
        <v>8</v>
      </c>
      <c r="B355" s="147" t="s">
        <v>72</v>
      </c>
      <c r="C355" s="148">
        <f>SUM(C356,C364,C372,C380,C388)</f>
        <v>0</v>
      </c>
      <c r="D355" s="148">
        <f>SUM(D356,D364,D372,D380,D388)</f>
        <v>0</v>
      </c>
      <c r="E355" s="148">
        <f>SUM(E356,E364,E372,E380,E388)</f>
        <v>0</v>
      </c>
    </row>
    <row r="356" spans="1:5" s="149" customFormat="1" ht="25.5" hidden="1" x14ac:dyDescent="0.25">
      <c r="A356" s="145">
        <v>812</v>
      </c>
      <c r="B356" s="147" t="s">
        <v>73</v>
      </c>
      <c r="C356" s="159">
        <f>SUM(C357)</f>
        <v>0</v>
      </c>
      <c r="D356" s="159">
        <f>SUM(D357)</f>
        <v>0</v>
      </c>
      <c r="E356" s="159">
        <f>SUM(E357)</f>
        <v>0</v>
      </c>
    </row>
    <row r="357" spans="1:5" s="149" customFormat="1" ht="25.5" hidden="1" x14ac:dyDescent="0.25">
      <c r="A357" s="152">
        <v>8121</v>
      </c>
      <c r="B357" s="153" t="s">
        <v>74</v>
      </c>
      <c r="C357" s="154">
        <f t="shared" ref="C357" si="62">SUM(C358:C363)</f>
        <v>0</v>
      </c>
      <c r="D357" s="154">
        <f t="shared" ref="D357:E357" si="63">SUM(D358:D363)</f>
        <v>0</v>
      </c>
      <c r="E357" s="154">
        <f t="shared" si="63"/>
        <v>0</v>
      </c>
    </row>
    <row r="358" spans="1:5" s="149" customFormat="1" hidden="1" x14ac:dyDescent="0.25">
      <c r="A358" s="155"/>
      <c r="B358" s="156">
        <v>3210</v>
      </c>
      <c r="C358" s="157"/>
      <c r="D358" s="157"/>
      <c r="E358" s="157"/>
    </row>
    <row r="359" spans="1:5" s="149" customFormat="1" hidden="1" x14ac:dyDescent="0.25">
      <c r="A359" s="155"/>
      <c r="B359" s="156">
        <v>4910</v>
      </c>
      <c r="C359" s="157"/>
      <c r="D359" s="157"/>
      <c r="E359" s="157"/>
    </row>
    <row r="360" spans="1:5" s="149" customFormat="1" hidden="1" x14ac:dyDescent="0.25">
      <c r="A360" s="155"/>
      <c r="B360" s="156">
        <v>5410</v>
      </c>
      <c r="C360" s="157"/>
      <c r="D360" s="157"/>
      <c r="E360" s="157"/>
    </row>
    <row r="361" spans="1:5" s="149" customFormat="1" hidden="1" x14ac:dyDescent="0.25">
      <c r="A361" s="155"/>
      <c r="B361" s="156">
        <v>6210</v>
      </c>
      <c r="C361" s="157"/>
      <c r="D361" s="157"/>
      <c r="E361" s="157"/>
    </row>
    <row r="362" spans="1:5" s="149" customFormat="1" hidden="1" x14ac:dyDescent="0.25">
      <c r="A362" s="155"/>
      <c r="B362" s="156">
        <v>7210</v>
      </c>
      <c r="C362" s="157"/>
      <c r="D362" s="157"/>
      <c r="E362" s="157"/>
    </row>
    <row r="363" spans="1:5" s="149" customFormat="1" hidden="1" x14ac:dyDescent="0.25">
      <c r="A363" s="155"/>
      <c r="B363" s="156">
        <v>8210</v>
      </c>
      <c r="C363" s="157"/>
      <c r="D363" s="157"/>
      <c r="E363" s="157"/>
    </row>
    <row r="364" spans="1:5" s="149" customFormat="1" ht="25.5" hidden="1" x14ac:dyDescent="0.25">
      <c r="A364" s="145">
        <v>815</v>
      </c>
      <c r="B364" s="147" t="s">
        <v>75</v>
      </c>
      <c r="C364" s="159">
        <f>SUM(C365)</f>
        <v>0</v>
      </c>
      <c r="D364" s="159">
        <f>SUM(D365)</f>
        <v>0</v>
      </c>
      <c r="E364" s="159">
        <f>SUM(E365)</f>
        <v>0</v>
      </c>
    </row>
    <row r="365" spans="1:5" s="149" customFormat="1" ht="25.5" hidden="1" x14ac:dyDescent="0.25">
      <c r="A365" s="152">
        <v>8153</v>
      </c>
      <c r="B365" s="153" t="s">
        <v>76</v>
      </c>
      <c r="C365" s="154">
        <f t="shared" ref="C365:E365" si="64">SUM(C366:C371)</f>
        <v>0</v>
      </c>
      <c r="D365" s="154">
        <f t="shared" si="64"/>
        <v>0</v>
      </c>
      <c r="E365" s="154">
        <f t="shared" si="64"/>
        <v>0</v>
      </c>
    </row>
    <row r="366" spans="1:5" s="149" customFormat="1" hidden="1" x14ac:dyDescent="0.25">
      <c r="A366" s="155"/>
      <c r="B366" s="156">
        <v>3210</v>
      </c>
      <c r="C366" s="157"/>
      <c r="D366" s="157"/>
      <c r="E366" s="157"/>
    </row>
    <row r="367" spans="1:5" s="149" customFormat="1" hidden="1" x14ac:dyDescent="0.25">
      <c r="A367" s="155"/>
      <c r="B367" s="156">
        <v>4910</v>
      </c>
      <c r="C367" s="157"/>
      <c r="D367" s="157"/>
      <c r="E367" s="157"/>
    </row>
    <row r="368" spans="1:5" s="149" customFormat="1" hidden="1" x14ac:dyDescent="0.25">
      <c r="A368" s="155"/>
      <c r="B368" s="156">
        <v>5410</v>
      </c>
      <c r="C368" s="157"/>
      <c r="D368" s="157"/>
      <c r="E368" s="157"/>
    </row>
    <row r="369" spans="1:5" s="149" customFormat="1" hidden="1" x14ac:dyDescent="0.25">
      <c r="A369" s="155"/>
      <c r="B369" s="156">
        <v>6210</v>
      </c>
      <c r="C369" s="157"/>
      <c r="D369" s="157"/>
      <c r="E369" s="157"/>
    </row>
    <row r="370" spans="1:5" s="149" customFormat="1" hidden="1" x14ac:dyDescent="0.25">
      <c r="A370" s="155"/>
      <c r="B370" s="156">
        <v>7210</v>
      </c>
      <c r="C370" s="157"/>
      <c r="D370" s="157"/>
      <c r="E370" s="157"/>
    </row>
    <row r="371" spans="1:5" s="149" customFormat="1" hidden="1" x14ac:dyDescent="0.25">
      <c r="A371" s="155"/>
      <c r="B371" s="156">
        <v>8210</v>
      </c>
      <c r="C371" s="157"/>
      <c r="D371" s="157"/>
      <c r="E371" s="157"/>
    </row>
    <row r="372" spans="1:5" s="149" customFormat="1" ht="25.5" hidden="1" x14ac:dyDescent="0.25">
      <c r="A372" s="145">
        <v>834</v>
      </c>
      <c r="B372" s="147" t="s">
        <v>77</v>
      </c>
      <c r="C372" s="159">
        <f>SUM(C373)</f>
        <v>0</v>
      </c>
      <c r="D372" s="159">
        <f>SUM(D373)</f>
        <v>0</v>
      </c>
      <c r="E372" s="159">
        <f>SUM(E373)</f>
        <v>0</v>
      </c>
    </row>
    <row r="373" spans="1:5" s="149" customFormat="1" ht="25.5" hidden="1" x14ac:dyDescent="0.25">
      <c r="A373" s="152">
        <v>8341</v>
      </c>
      <c r="B373" s="153" t="s">
        <v>78</v>
      </c>
      <c r="C373" s="154">
        <f t="shared" ref="C373:E373" si="65">SUM(C374:C379)</f>
        <v>0</v>
      </c>
      <c r="D373" s="154">
        <f t="shared" si="65"/>
        <v>0</v>
      </c>
      <c r="E373" s="154">
        <f t="shared" si="65"/>
        <v>0</v>
      </c>
    </row>
    <row r="374" spans="1:5" s="149" customFormat="1" hidden="1" x14ac:dyDescent="0.25">
      <c r="A374" s="155"/>
      <c r="B374" s="156">
        <v>3210</v>
      </c>
      <c r="C374" s="157"/>
      <c r="D374" s="157"/>
      <c r="E374" s="157"/>
    </row>
    <row r="375" spans="1:5" s="149" customFormat="1" hidden="1" x14ac:dyDescent="0.25">
      <c r="A375" s="155"/>
      <c r="B375" s="156">
        <v>4910</v>
      </c>
      <c r="C375" s="157"/>
      <c r="D375" s="157"/>
      <c r="E375" s="157"/>
    </row>
    <row r="376" spans="1:5" s="149" customFormat="1" hidden="1" x14ac:dyDescent="0.25">
      <c r="A376" s="155"/>
      <c r="B376" s="156">
        <v>5410</v>
      </c>
      <c r="C376" s="157"/>
      <c r="D376" s="157"/>
      <c r="E376" s="157"/>
    </row>
    <row r="377" spans="1:5" s="149" customFormat="1" hidden="1" x14ac:dyDescent="0.25">
      <c r="A377" s="155"/>
      <c r="B377" s="156">
        <v>6210</v>
      </c>
      <c r="C377" s="157"/>
      <c r="D377" s="157"/>
      <c r="E377" s="157"/>
    </row>
    <row r="378" spans="1:5" s="149" customFormat="1" hidden="1" x14ac:dyDescent="0.25">
      <c r="A378" s="155"/>
      <c r="B378" s="156">
        <v>7210</v>
      </c>
      <c r="C378" s="157"/>
      <c r="D378" s="157"/>
      <c r="E378" s="157"/>
    </row>
    <row r="379" spans="1:5" s="149" customFormat="1" hidden="1" x14ac:dyDescent="0.25">
      <c r="A379" s="155"/>
      <c r="B379" s="156">
        <v>8210</v>
      </c>
      <c r="C379" s="157"/>
      <c r="D379" s="157"/>
      <c r="E379" s="157"/>
    </row>
    <row r="380" spans="1:5" s="149" customFormat="1" ht="25.5" hidden="1" x14ac:dyDescent="0.25">
      <c r="A380" s="145">
        <v>844</v>
      </c>
      <c r="B380" s="147" t="s">
        <v>79</v>
      </c>
      <c r="C380" s="159">
        <f>SUM(C381)</f>
        <v>0</v>
      </c>
      <c r="D380" s="159">
        <f>SUM(D381)</f>
        <v>0</v>
      </c>
      <c r="E380" s="159">
        <f>SUM(E381)</f>
        <v>0</v>
      </c>
    </row>
    <row r="381" spans="1:5" s="149" customFormat="1" ht="25.5" hidden="1" x14ac:dyDescent="0.25">
      <c r="A381" s="152">
        <v>8443</v>
      </c>
      <c r="B381" s="153" t="s">
        <v>80</v>
      </c>
      <c r="C381" s="154">
        <f t="shared" ref="C381:E381" si="66">SUM(C382:C387)</f>
        <v>0</v>
      </c>
      <c r="D381" s="154">
        <f t="shared" si="66"/>
        <v>0</v>
      </c>
      <c r="E381" s="154">
        <f t="shared" si="66"/>
        <v>0</v>
      </c>
    </row>
    <row r="382" spans="1:5" s="149" customFormat="1" hidden="1" x14ac:dyDescent="0.25">
      <c r="A382" s="155"/>
      <c r="B382" s="156">
        <v>3210</v>
      </c>
      <c r="C382" s="157"/>
      <c r="D382" s="157"/>
      <c r="E382" s="157"/>
    </row>
    <row r="383" spans="1:5" s="149" customFormat="1" hidden="1" x14ac:dyDescent="0.25">
      <c r="A383" s="155"/>
      <c r="B383" s="156">
        <v>4910</v>
      </c>
      <c r="C383" s="157"/>
      <c r="D383" s="157"/>
      <c r="E383" s="157"/>
    </row>
    <row r="384" spans="1:5" s="149" customFormat="1" hidden="1" x14ac:dyDescent="0.25">
      <c r="A384" s="155"/>
      <c r="B384" s="156">
        <v>5410</v>
      </c>
      <c r="C384" s="157"/>
      <c r="D384" s="157"/>
      <c r="E384" s="157"/>
    </row>
    <row r="385" spans="1:5" s="149" customFormat="1" hidden="1" x14ac:dyDescent="0.25">
      <c r="A385" s="155"/>
      <c r="B385" s="156">
        <v>6210</v>
      </c>
      <c r="C385" s="157"/>
      <c r="D385" s="157"/>
      <c r="E385" s="157"/>
    </row>
    <row r="386" spans="1:5" s="149" customFormat="1" hidden="1" x14ac:dyDescent="0.25">
      <c r="A386" s="155"/>
      <c r="B386" s="156">
        <v>7210</v>
      </c>
      <c r="C386" s="157"/>
      <c r="D386" s="157"/>
      <c r="E386" s="157"/>
    </row>
    <row r="387" spans="1:5" s="149" customFormat="1" hidden="1" x14ac:dyDescent="0.25">
      <c r="A387" s="155"/>
      <c r="B387" s="156">
        <v>8210</v>
      </c>
      <c r="C387" s="157"/>
      <c r="D387" s="157"/>
      <c r="E387" s="157"/>
    </row>
    <row r="388" spans="1:5" s="149" customFormat="1" ht="25.5" hidden="1" x14ac:dyDescent="0.25">
      <c r="A388" s="145">
        <v>845</v>
      </c>
      <c r="B388" s="147" t="s">
        <v>81</v>
      </c>
      <c r="C388" s="159">
        <f>SUM(C389)</f>
        <v>0</v>
      </c>
      <c r="D388" s="159">
        <f>SUM(D389)</f>
        <v>0</v>
      </c>
      <c r="E388" s="159">
        <f>SUM(E389)</f>
        <v>0</v>
      </c>
    </row>
    <row r="389" spans="1:5" s="149" customFormat="1" ht="25.5" hidden="1" x14ac:dyDescent="0.25">
      <c r="A389" s="152">
        <v>8453</v>
      </c>
      <c r="B389" s="153" t="s">
        <v>82</v>
      </c>
      <c r="C389" s="154">
        <f t="shared" ref="C389:E389" si="67">SUM(C390:C395)</f>
        <v>0</v>
      </c>
      <c r="D389" s="154">
        <f t="shared" si="67"/>
        <v>0</v>
      </c>
      <c r="E389" s="154">
        <f t="shared" si="67"/>
        <v>0</v>
      </c>
    </row>
    <row r="390" spans="1:5" s="149" customFormat="1" hidden="1" x14ac:dyDescent="0.25">
      <c r="A390" s="155"/>
      <c r="B390" s="156">
        <v>3210</v>
      </c>
      <c r="C390" s="157"/>
      <c r="D390" s="157"/>
      <c r="E390" s="157"/>
    </row>
    <row r="391" spans="1:5" s="149" customFormat="1" hidden="1" x14ac:dyDescent="0.25">
      <c r="A391" s="155"/>
      <c r="B391" s="156">
        <v>4910</v>
      </c>
      <c r="C391" s="157"/>
      <c r="D391" s="157"/>
      <c r="E391" s="157"/>
    </row>
    <row r="392" spans="1:5" s="149" customFormat="1" hidden="1" x14ac:dyDescent="0.25">
      <c r="A392" s="155"/>
      <c r="B392" s="156">
        <v>5410</v>
      </c>
      <c r="C392" s="157"/>
      <c r="D392" s="157"/>
      <c r="E392" s="157"/>
    </row>
    <row r="393" spans="1:5" s="149" customFormat="1" hidden="1" x14ac:dyDescent="0.25">
      <c r="A393" s="155"/>
      <c r="B393" s="156">
        <v>6210</v>
      </c>
      <c r="C393" s="157"/>
      <c r="D393" s="157"/>
      <c r="E393" s="157"/>
    </row>
    <row r="394" spans="1:5" s="149" customFormat="1" hidden="1" x14ac:dyDescent="0.25">
      <c r="A394" s="155"/>
      <c r="B394" s="156">
        <v>7210</v>
      </c>
      <c r="C394" s="157"/>
      <c r="D394" s="157"/>
      <c r="E394" s="157"/>
    </row>
    <row r="395" spans="1:5" s="149" customFormat="1" hidden="1" x14ac:dyDescent="0.25">
      <c r="A395" s="155"/>
      <c r="B395" s="156">
        <v>8210</v>
      </c>
      <c r="C395" s="157"/>
      <c r="D395" s="157"/>
      <c r="E395" s="157"/>
    </row>
    <row r="396" spans="1:5" s="149" customFormat="1" hidden="1" x14ac:dyDescent="0.25">
      <c r="A396" s="146">
        <v>9</v>
      </c>
      <c r="B396" s="147" t="s">
        <v>83</v>
      </c>
      <c r="C396" s="148">
        <f>SUM(C397)</f>
        <v>50100</v>
      </c>
      <c r="D396" s="148">
        <f>SUM(D397)</f>
        <v>41044</v>
      </c>
      <c r="E396" s="148">
        <f>SUM(E397)</f>
        <v>91144</v>
      </c>
    </row>
    <row r="397" spans="1:5" s="149" customFormat="1" x14ac:dyDescent="0.25">
      <c r="A397" s="145">
        <v>922</v>
      </c>
      <c r="B397" s="147" t="s">
        <v>84</v>
      </c>
      <c r="C397" s="159">
        <f>SUM(C398,C405)</f>
        <v>50100</v>
      </c>
      <c r="D397" s="159">
        <f>SUM(D398,D405)</f>
        <v>41044</v>
      </c>
      <c r="E397" s="159">
        <f>SUM(E398,E405)</f>
        <v>91144</v>
      </c>
    </row>
    <row r="398" spans="1:5" s="149" customFormat="1" hidden="1" x14ac:dyDescent="0.25">
      <c r="A398" s="152">
        <v>9221</v>
      </c>
      <c r="B398" s="153" t="s">
        <v>85</v>
      </c>
      <c r="C398" s="154">
        <f t="shared" ref="C398" si="68">SUM(C399:C404)</f>
        <v>50100</v>
      </c>
      <c r="D398" s="154">
        <f t="shared" ref="D398:E398" si="69">SUM(D399:D404)</f>
        <v>41044</v>
      </c>
      <c r="E398" s="154">
        <f t="shared" si="69"/>
        <v>91144</v>
      </c>
    </row>
    <row r="399" spans="1:5" s="149" customFormat="1" hidden="1" x14ac:dyDescent="0.25">
      <c r="A399" s="155"/>
      <c r="B399" s="156">
        <v>3210</v>
      </c>
      <c r="C399" s="157">
        <v>50100</v>
      </c>
      <c r="D399" s="157">
        <f>+E399-C399</f>
        <v>100</v>
      </c>
      <c r="E399" s="157">
        <v>50200</v>
      </c>
    </row>
    <row r="400" spans="1:5" s="149" customFormat="1" hidden="1" x14ac:dyDescent="0.25">
      <c r="A400" s="155"/>
      <c r="B400" s="156">
        <v>4910</v>
      </c>
      <c r="C400" s="157"/>
      <c r="D400" s="157">
        <v>1944</v>
      </c>
      <c r="E400" s="157">
        <v>1944</v>
      </c>
    </row>
    <row r="401" spans="1:5" s="149" customFormat="1" hidden="1" x14ac:dyDescent="0.25">
      <c r="A401" s="155"/>
      <c r="B401" s="156">
        <v>5410</v>
      </c>
      <c r="C401" s="157"/>
      <c r="D401" s="157">
        <v>39000</v>
      </c>
      <c r="E401" s="157">
        <v>39000</v>
      </c>
    </row>
    <row r="402" spans="1:5" s="149" customFormat="1" hidden="1" x14ac:dyDescent="0.25">
      <c r="A402" s="155"/>
      <c r="B402" s="156">
        <v>6210</v>
      </c>
      <c r="C402" s="157"/>
      <c r="D402" s="157"/>
      <c r="E402" s="157"/>
    </row>
    <row r="403" spans="1:5" s="149" customFormat="1" hidden="1" x14ac:dyDescent="0.25">
      <c r="A403" s="155"/>
      <c r="B403" s="156">
        <v>7210</v>
      </c>
      <c r="C403" s="157"/>
      <c r="D403" s="157"/>
      <c r="E403" s="157"/>
    </row>
    <row r="404" spans="1:5" s="149" customFormat="1" hidden="1" x14ac:dyDescent="0.25">
      <c r="A404" s="155"/>
      <c r="B404" s="156">
        <v>8210</v>
      </c>
      <c r="C404" s="157"/>
      <c r="D404" s="157"/>
      <c r="E404" s="157"/>
    </row>
    <row r="405" spans="1:5" s="149" customFormat="1" hidden="1" x14ac:dyDescent="0.25">
      <c r="A405" s="152">
        <v>9222</v>
      </c>
      <c r="B405" s="153" t="s">
        <v>86</v>
      </c>
      <c r="C405" s="154">
        <f t="shared" ref="C405:E405" si="70">SUM(C406:C411)</f>
        <v>0</v>
      </c>
      <c r="D405" s="154">
        <f t="shared" si="70"/>
        <v>0</v>
      </c>
      <c r="E405" s="154">
        <f t="shared" si="70"/>
        <v>0</v>
      </c>
    </row>
    <row r="406" spans="1:5" s="149" customFormat="1" hidden="1" x14ac:dyDescent="0.25">
      <c r="A406" s="155"/>
      <c r="B406" s="156">
        <v>3210</v>
      </c>
      <c r="C406" s="157"/>
      <c r="D406" s="157"/>
      <c r="E406" s="157"/>
    </row>
    <row r="407" spans="1:5" s="149" customFormat="1" hidden="1" x14ac:dyDescent="0.25">
      <c r="A407" s="155"/>
      <c r="B407" s="156">
        <v>4910</v>
      </c>
      <c r="C407" s="157"/>
      <c r="D407" s="157"/>
      <c r="E407" s="157"/>
    </row>
    <row r="408" spans="1:5" s="149" customFormat="1" hidden="1" x14ac:dyDescent="0.25">
      <c r="A408" s="155"/>
      <c r="B408" s="156">
        <v>5410</v>
      </c>
      <c r="C408" s="157"/>
      <c r="D408" s="157"/>
      <c r="E408" s="157"/>
    </row>
    <row r="409" spans="1:5" s="149" customFormat="1" hidden="1" x14ac:dyDescent="0.25">
      <c r="A409" s="155"/>
      <c r="B409" s="156">
        <v>6210</v>
      </c>
      <c r="C409" s="157"/>
      <c r="D409" s="157"/>
      <c r="E409" s="157"/>
    </row>
    <row r="410" spans="1:5" s="149" customFormat="1" hidden="1" x14ac:dyDescent="0.25">
      <c r="A410" s="155"/>
      <c r="B410" s="156">
        <v>7210</v>
      </c>
      <c r="C410" s="157"/>
      <c r="D410" s="157"/>
      <c r="E410" s="157"/>
    </row>
    <row r="411" spans="1:5" s="149" customFormat="1" hidden="1" x14ac:dyDescent="0.25">
      <c r="A411" s="155"/>
      <c r="B411" s="156">
        <v>8210</v>
      </c>
      <c r="C411" s="157"/>
      <c r="D411" s="157"/>
      <c r="E411" s="157"/>
    </row>
    <row r="412" spans="1:5" s="149" customFormat="1" x14ac:dyDescent="0.25">
      <c r="A412" s="163"/>
      <c r="B412" s="195" t="s">
        <v>87</v>
      </c>
      <c r="C412" s="164">
        <f>SUM(C405,C398,C389,C381,C373,C365,C357,C348,C340,C333,C326,C319,C311,C304,C297,C289,C280,C272,C265,C258,C252,C244,C237,C229,C222,C214,C206)+SUM(C198,C190,C183,C176,C169,C162,C154,C147,C140,C133,C126,C119,C112,C104,C97,C90,C82,C75,C67,C60,C52,C45,C37,C30,C23,C15,C8)</f>
        <v>8242336</v>
      </c>
      <c r="D412" s="164">
        <f>SUM(D405,D398,D389,D381,D373,D365,D357,D348,D340,D333,D326,D319,D311,D304,D297,D289,D280,D272,D265,D258,D252,D244,D237,D229,D222,D214,D206)+SUM(D198,D190,D183,D176,D169,D162,D154,D147,D140,D133,D126,D119,D112,D104,D97,D90,D82,D75,D67,D60,D52,D45,D37,D30,D23,D15,D8)</f>
        <v>185013</v>
      </c>
      <c r="E412" s="164">
        <f>SUM(E405,E398,E389,E381,E373,E365,E357,E348,E340,E333,E326,E319,E311,E304,E297,E289,E280,E272,E265,E258,E252,E244,E237,E229,E222,E214,E206)+SUM(E198,E190,E183,E176,E169,E162,E154,E147,E140,E133,E126,E119,E112,E104,E97,E90,E82,E75,E67,E60,E52,E45,E37,E30,E23,E15,E8)</f>
        <v>8427349</v>
      </c>
    </row>
    <row r="413" spans="1:5" s="149" customFormat="1" x14ac:dyDescent="0.25">
      <c r="A413" s="165"/>
      <c r="B413" s="166" t="s">
        <v>88</v>
      </c>
      <c r="C413" s="167">
        <f>SUMIF($A$6:$A$411,"&gt;1000",C$6:C$411)-C412</f>
        <v>0</v>
      </c>
      <c r="D413" s="167">
        <f>SUMIF($A$6:$A$411,"&gt;1000",D$6:D$411)-D412</f>
        <v>0</v>
      </c>
      <c r="E413" s="167">
        <f>SUMIF($A$6:$A$411,"&gt;1000",E$6:E$411)-E412</f>
        <v>0</v>
      </c>
    </row>
    <row r="414" spans="1:5" s="149" customFormat="1" x14ac:dyDescent="0.25">
      <c r="A414" s="165"/>
      <c r="B414" s="166"/>
      <c r="C414" s="167"/>
      <c r="D414" s="167"/>
      <c r="E414" s="167"/>
    </row>
    <row r="415" spans="1:5" s="149" customFormat="1" x14ac:dyDescent="0.25">
      <c r="A415" s="165"/>
      <c r="B415" s="168" t="s">
        <v>89</v>
      </c>
      <c r="C415" s="169">
        <f>C6</f>
        <v>8191336</v>
      </c>
      <c r="D415" s="169">
        <f>D6</f>
        <v>143969</v>
      </c>
      <c r="E415" s="169">
        <f>E6</f>
        <v>8335305</v>
      </c>
    </row>
    <row r="416" spans="1:5" s="149" customFormat="1" hidden="1" x14ac:dyDescent="0.25">
      <c r="A416" s="165"/>
      <c r="B416" s="168" t="s">
        <v>90</v>
      </c>
      <c r="C416" s="169">
        <f>C287</f>
        <v>900</v>
      </c>
      <c r="D416" s="169">
        <f>D287</f>
        <v>0</v>
      </c>
      <c r="E416" s="169">
        <f>E287</f>
        <v>900</v>
      </c>
    </row>
    <row r="417" spans="1:5" s="2" customFormat="1" hidden="1" x14ac:dyDescent="0.25">
      <c r="A417" s="165"/>
      <c r="B417" s="168" t="s">
        <v>91</v>
      </c>
      <c r="C417" s="169">
        <f>C355</f>
        <v>0</v>
      </c>
      <c r="D417" s="169">
        <f>D355</f>
        <v>0</v>
      </c>
      <c r="E417" s="169">
        <f>E355</f>
        <v>0</v>
      </c>
    </row>
    <row r="418" spans="1:5" s="170" customFormat="1" x14ac:dyDescent="0.25">
      <c r="A418" s="165"/>
      <c r="B418" s="168" t="s">
        <v>92</v>
      </c>
      <c r="C418" s="169">
        <f t="shared" ref="C418:E418" si="71">C396</f>
        <v>50100</v>
      </c>
      <c r="D418" s="169">
        <f t="shared" si="71"/>
        <v>41044</v>
      </c>
      <c r="E418" s="169">
        <f t="shared" si="71"/>
        <v>91144</v>
      </c>
    </row>
    <row r="419" spans="1:5" s="3" customFormat="1" ht="12.75" x14ac:dyDescent="0.2">
      <c r="A419" s="165"/>
      <c r="B419" s="171" t="s">
        <v>93</v>
      </c>
      <c r="C419" s="172">
        <f t="shared" ref="C419:E419" si="72">SUM(C415:C418)</f>
        <v>8242336</v>
      </c>
      <c r="D419" s="172">
        <f t="shared" si="72"/>
        <v>185013</v>
      </c>
      <c r="E419" s="172">
        <f t="shared" si="72"/>
        <v>8427349</v>
      </c>
    </row>
    <row r="420" spans="1:5" s="170" customFormat="1" x14ac:dyDescent="0.25">
      <c r="A420" s="165"/>
      <c r="B420" s="168" t="s">
        <v>88</v>
      </c>
      <c r="C420" s="169">
        <f t="shared" ref="C420:E420" si="73">C419-C412</f>
        <v>0</v>
      </c>
      <c r="D420" s="169">
        <f t="shared" si="73"/>
        <v>0</v>
      </c>
      <c r="E420" s="169">
        <f t="shared" si="73"/>
        <v>0</v>
      </c>
    </row>
    <row r="421" spans="1:5" x14ac:dyDescent="0.25">
      <c r="A421" s="165"/>
      <c r="B421" s="166"/>
      <c r="C421" s="167"/>
      <c r="D421" s="167"/>
      <c r="E421" s="167"/>
    </row>
    <row r="422" spans="1:5" ht="22.5" x14ac:dyDescent="0.25">
      <c r="A422" s="173"/>
      <c r="B422" s="174" t="s">
        <v>94</v>
      </c>
      <c r="C422" s="175" t="s">
        <v>95</v>
      </c>
      <c r="D422" s="175" t="s">
        <v>95</v>
      </c>
      <c r="E422" s="175" t="s">
        <v>95</v>
      </c>
    </row>
    <row r="423" spans="1:5" x14ac:dyDescent="0.25">
      <c r="A423" s="176"/>
      <c r="B423" s="101">
        <v>11</v>
      </c>
      <c r="C423" s="159">
        <f t="shared" ref="C423:E433" si="74">SUMIF($B$8:$B$412,$B423,C$8:C$412)</f>
        <v>1600</v>
      </c>
      <c r="D423" s="159">
        <f t="shared" si="74"/>
        <v>21959</v>
      </c>
      <c r="E423" s="159">
        <f t="shared" si="74"/>
        <v>23559</v>
      </c>
    </row>
    <row r="424" spans="1:5" x14ac:dyDescent="0.25">
      <c r="B424" s="178">
        <v>12</v>
      </c>
      <c r="C424" s="159">
        <f t="shared" si="74"/>
        <v>900310</v>
      </c>
      <c r="D424" s="159">
        <f t="shared" si="74"/>
        <v>37120</v>
      </c>
      <c r="E424" s="159">
        <f t="shared" si="74"/>
        <v>937430</v>
      </c>
    </row>
    <row r="425" spans="1:5" x14ac:dyDescent="0.25">
      <c r="B425" s="178">
        <v>5103</v>
      </c>
      <c r="C425" s="159">
        <f t="shared" si="74"/>
        <v>0</v>
      </c>
      <c r="D425" s="159">
        <f t="shared" si="74"/>
        <v>0</v>
      </c>
      <c r="E425" s="159">
        <f t="shared" si="74"/>
        <v>0</v>
      </c>
    </row>
    <row r="426" spans="1:5" x14ac:dyDescent="0.25">
      <c r="B426" s="178">
        <v>526</v>
      </c>
      <c r="C426" s="159">
        <f t="shared" si="74"/>
        <v>0</v>
      </c>
      <c r="D426" s="159">
        <f t="shared" si="74"/>
        <v>0</v>
      </c>
      <c r="E426" s="159">
        <f t="shared" si="74"/>
        <v>0</v>
      </c>
    </row>
    <row r="427" spans="1:5" x14ac:dyDescent="0.25">
      <c r="B427" s="178">
        <v>5212</v>
      </c>
      <c r="C427" s="159">
        <f t="shared" si="74"/>
        <v>12026</v>
      </c>
      <c r="D427" s="159">
        <f t="shared" si="74"/>
        <v>3944</v>
      </c>
      <c r="E427" s="159">
        <f t="shared" si="74"/>
        <v>15970</v>
      </c>
    </row>
    <row r="428" spans="1:5" x14ac:dyDescent="0.25">
      <c r="B428" s="156">
        <v>3210</v>
      </c>
      <c r="C428" s="159">
        <f t="shared" si="74"/>
        <v>55200</v>
      </c>
      <c r="D428" s="159">
        <f t="shared" si="74"/>
        <v>0</v>
      </c>
      <c r="E428" s="159">
        <f t="shared" si="74"/>
        <v>55200</v>
      </c>
    </row>
    <row r="429" spans="1:5" x14ac:dyDescent="0.25">
      <c r="B429" s="156">
        <v>4910</v>
      </c>
      <c r="C429" s="159">
        <f t="shared" si="74"/>
        <v>4500</v>
      </c>
      <c r="D429" s="159">
        <f t="shared" si="74"/>
        <v>1960</v>
      </c>
      <c r="E429" s="159">
        <f t="shared" si="74"/>
        <v>6460</v>
      </c>
    </row>
    <row r="430" spans="1:5" x14ac:dyDescent="0.25">
      <c r="B430" s="156">
        <v>5410</v>
      </c>
      <c r="C430" s="159">
        <f t="shared" si="74"/>
        <v>7230800</v>
      </c>
      <c r="D430" s="159">
        <f t="shared" si="74"/>
        <v>120030</v>
      </c>
      <c r="E430" s="159">
        <f t="shared" si="74"/>
        <v>7350830</v>
      </c>
    </row>
    <row r="431" spans="1:5" s="170" customFormat="1" ht="17.25" customHeight="1" x14ac:dyDescent="0.25">
      <c r="A431" s="177"/>
      <c r="B431" s="156">
        <v>6210</v>
      </c>
      <c r="C431" s="159">
        <f t="shared" si="74"/>
        <v>37000</v>
      </c>
      <c r="D431" s="159">
        <f t="shared" si="74"/>
        <v>0</v>
      </c>
      <c r="E431" s="159">
        <f t="shared" si="74"/>
        <v>37000</v>
      </c>
    </row>
    <row r="432" spans="1:5" x14ac:dyDescent="0.25">
      <c r="B432" s="156">
        <v>7210</v>
      </c>
      <c r="C432" s="159">
        <f t="shared" si="74"/>
        <v>900</v>
      </c>
      <c r="D432" s="159">
        <f t="shared" si="74"/>
        <v>0</v>
      </c>
      <c r="E432" s="159">
        <f t="shared" si="74"/>
        <v>900</v>
      </c>
    </row>
    <row r="433" spans="1:5" x14ac:dyDescent="0.25">
      <c r="B433" s="156">
        <v>8210</v>
      </c>
      <c r="C433" s="159">
        <f t="shared" si="74"/>
        <v>0</v>
      </c>
      <c r="D433" s="159">
        <f t="shared" si="74"/>
        <v>0</v>
      </c>
      <c r="E433" s="159">
        <f t="shared" si="74"/>
        <v>0</v>
      </c>
    </row>
    <row r="434" spans="1:5" x14ac:dyDescent="0.25">
      <c r="A434" s="179"/>
      <c r="B434" s="180" t="s">
        <v>93</v>
      </c>
      <c r="C434" s="181">
        <f t="shared" ref="C434:E434" si="75">SUM(C423:C433)</f>
        <v>8242336</v>
      </c>
      <c r="D434" s="181">
        <f t="shared" si="75"/>
        <v>185013</v>
      </c>
      <c r="E434" s="181">
        <f t="shared" si="75"/>
        <v>8427349</v>
      </c>
    </row>
    <row r="435" spans="1:5" x14ac:dyDescent="0.25">
      <c r="A435" s="165"/>
      <c r="B435" s="146"/>
      <c r="C435" s="159"/>
      <c r="D435" s="159"/>
      <c r="E435" s="159"/>
    </row>
    <row r="436" spans="1:5" ht="22.5" x14ac:dyDescent="0.25">
      <c r="A436" s="165"/>
      <c r="B436" s="182" t="s">
        <v>96</v>
      </c>
      <c r="C436" s="183" t="s">
        <v>97</v>
      </c>
      <c r="D436" s="183" t="s">
        <v>97</v>
      </c>
      <c r="E436" s="183" t="s">
        <v>97</v>
      </c>
    </row>
    <row r="437" spans="1:5" x14ac:dyDescent="0.25">
      <c r="B437" s="101">
        <v>11</v>
      </c>
      <c r="C437" s="184">
        <f>C423-'[1]POSEBNI DIO-rashodi'!L748</f>
        <v>0</v>
      </c>
      <c r="D437" s="184">
        <f>D423-'[1]POSEBNI DIO-rashodi'!M748</f>
        <v>0</v>
      </c>
      <c r="E437" s="184">
        <f>E423-'[1]POSEBNI DIO-rashodi'!N748</f>
        <v>0</v>
      </c>
    </row>
    <row r="438" spans="1:5" x14ac:dyDescent="0.25">
      <c r="B438" s="178">
        <v>12</v>
      </c>
      <c r="C438" s="184">
        <f>C424-'[1]POSEBNI DIO-rashodi'!L749</f>
        <v>0</v>
      </c>
      <c r="D438" s="184">
        <f>D424-'[1]POSEBNI DIO-rashodi'!M749</f>
        <v>0</v>
      </c>
      <c r="E438" s="184">
        <f>E424-'[1]POSEBNI DIO-rashodi'!N749</f>
        <v>0</v>
      </c>
    </row>
    <row r="439" spans="1:5" x14ac:dyDescent="0.25">
      <c r="B439" s="178">
        <v>5103</v>
      </c>
      <c r="C439" s="184">
        <f>C425-'[1]POSEBNI DIO-rashodi'!L750</f>
        <v>0</v>
      </c>
      <c r="D439" s="184">
        <f>D425-'[1]POSEBNI DIO-rashodi'!M750</f>
        <v>0</v>
      </c>
      <c r="E439" s="184">
        <f>E425-'[1]POSEBNI DIO-rashodi'!N750</f>
        <v>0</v>
      </c>
    </row>
    <row r="440" spans="1:5" x14ac:dyDescent="0.25">
      <c r="B440" s="178">
        <v>526</v>
      </c>
      <c r="C440" s="184">
        <f>C426-'[1]POSEBNI DIO-rashodi'!L751</f>
        <v>0</v>
      </c>
      <c r="D440" s="184">
        <f>D426-'[1]POSEBNI DIO-rashodi'!M751</f>
        <v>0</v>
      </c>
      <c r="E440" s="184">
        <f>E426-'[1]POSEBNI DIO-rashodi'!N751</f>
        <v>0</v>
      </c>
    </row>
    <row r="441" spans="1:5" x14ac:dyDescent="0.25">
      <c r="B441" s="178">
        <v>5212</v>
      </c>
      <c r="C441" s="184">
        <f>C427-'[1]POSEBNI DIO-rashodi'!L752</f>
        <v>0</v>
      </c>
      <c r="D441" s="184">
        <f>D427-'[1]POSEBNI DIO-rashodi'!M752</f>
        <v>0</v>
      </c>
      <c r="E441" s="184">
        <f>E427-'[1]POSEBNI DIO-rashodi'!N752</f>
        <v>0</v>
      </c>
    </row>
    <row r="442" spans="1:5" x14ac:dyDescent="0.25">
      <c r="B442" s="156">
        <v>3210</v>
      </c>
      <c r="C442" s="184">
        <f>C428-'[1]POSEBNI DIO-rashodi'!L753</f>
        <v>0</v>
      </c>
      <c r="D442" s="184">
        <f>D428-'[1]POSEBNI DIO-rashodi'!M753</f>
        <v>0</v>
      </c>
      <c r="E442" s="184">
        <f>E428-'[1]POSEBNI DIO-rashodi'!N753</f>
        <v>0</v>
      </c>
    </row>
    <row r="443" spans="1:5" x14ac:dyDescent="0.25">
      <c r="B443" s="156">
        <v>4910</v>
      </c>
      <c r="C443" s="184">
        <f>C429-'[1]POSEBNI DIO-rashodi'!L754</f>
        <v>0</v>
      </c>
      <c r="D443" s="184">
        <f>D429-'[1]POSEBNI DIO-rashodi'!M754</f>
        <v>0</v>
      </c>
      <c r="E443" s="184">
        <f>E429-'[1]POSEBNI DIO-rashodi'!N754</f>
        <v>0</v>
      </c>
    </row>
    <row r="444" spans="1:5" x14ac:dyDescent="0.25">
      <c r="B444" s="156">
        <v>5410</v>
      </c>
      <c r="C444" s="184">
        <f>C430-'[1]POSEBNI DIO-rashodi'!L755</f>
        <v>0</v>
      </c>
      <c r="D444" s="184">
        <f>D430-'[1]POSEBNI DIO-rashodi'!M755</f>
        <v>0</v>
      </c>
      <c r="E444" s="184">
        <f>E430-'[1]POSEBNI DIO-rashodi'!N755</f>
        <v>0</v>
      </c>
    </row>
    <row r="445" spans="1:5" x14ac:dyDescent="0.25">
      <c r="B445" s="156">
        <v>6210</v>
      </c>
      <c r="C445" s="184">
        <f>C431-'[1]POSEBNI DIO-rashodi'!L756</f>
        <v>0</v>
      </c>
      <c r="D445" s="184">
        <f>D431-'[1]POSEBNI DIO-rashodi'!M756</f>
        <v>0</v>
      </c>
      <c r="E445" s="184">
        <f>E431-'[1]POSEBNI DIO-rashodi'!N756</f>
        <v>0</v>
      </c>
    </row>
    <row r="446" spans="1:5" x14ac:dyDescent="0.25">
      <c r="B446" s="156">
        <v>7210</v>
      </c>
      <c r="C446" s="184">
        <f>C432-'[1]POSEBNI DIO-rashodi'!L757</f>
        <v>0</v>
      </c>
      <c r="D446" s="184">
        <f>D432-'[1]POSEBNI DIO-rashodi'!M757</f>
        <v>0</v>
      </c>
      <c r="E446" s="184">
        <f>E432-'[1]POSEBNI DIO-rashodi'!N757</f>
        <v>0</v>
      </c>
    </row>
    <row r="447" spans="1:5" x14ac:dyDescent="0.25">
      <c r="B447" s="156">
        <v>8210</v>
      </c>
      <c r="C447" s="184">
        <f>C433-'[1]POSEBNI DIO-rashodi'!L758</f>
        <v>0</v>
      </c>
      <c r="D447" s="184">
        <f>D433-'[1]POSEBNI DIO-rashodi'!M758</f>
        <v>0</v>
      </c>
      <c r="E447" s="184">
        <f>E433-'[1]POSEBNI DIO-rashodi'!N758</f>
        <v>0</v>
      </c>
    </row>
    <row r="448" spans="1:5" x14ac:dyDescent="0.25">
      <c r="A448" s="179"/>
      <c r="B448" s="180" t="s">
        <v>93</v>
      </c>
      <c r="C448" s="181">
        <f>SUM(C437:C447)</f>
        <v>0</v>
      </c>
      <c r="D448" s="181">
        <f>SUM(D437:D447)</f>
        <v>0</v>
      </c>
      <c r="E448" s="181">
        <f>SUM(E437:E447)</f>
        <v>0</v>
      </c>
    </row>
    <row r="449" spans="1:5" s="188" customFormat="1" x14ac:dyDescent="0.25">
      <c r="A449" s="185"/>
      <c r="B449" s="186"/>
      <c r="C449" s="187"/>
      <c r="D449" s="187"/>
      <c r="E449" s="187"/>
    </row>
    <row r="450" spans="1:5" s="188" customFormat="1" x14ac:dyDescent="0.25">
      <c r="A450" s="185"/>
      <c r="B450" s="186"/>
      <c r="C450" s="187"/>
      <c r="D450" s="187"/>
      <c r="E450" s="187"/>
    </row>
    <row r="451" spans="1:5" s="188" customFormat="1" x14ac:dyDescent="0.25">
      <c r="A451" s="197"/>
      <c r="B451" s="186"/>
      <c r="C451" s="187"/>
      <c r="D451" s="187"/>
      <c r="E451" s="187"/>
    </row>
    <row r="452" spans="1:5" s="200" customFormat="1" x14ac:dyDescent="0.25">
      <c r="A452" s="197" t="s">
        <v>297</v>
      </c>
      <c r="B452" s="198"/>
      <c r="C452" s="199" t="s">
        <v>299</v>
      </c>
      <c r="D452" s="199"/>
      <c r="E452" s="199"/>
    </row>
    <row r="453" spans="1:5" s="200" customFormat="1" x14ac:dyDescent="0.25">
      <c r="A453" s="197" t="s">
        <v>298</v>
      </c>
      <c r="B453" s="198"/>
      <c r="C453" s="199" t="s">
        <v>300</v>
      </c>
      <c r="D453" s="199"/>
      <c r="E453" s="199"/>
    </row>
    <row r="454" spans="1:5" s="188" customFormat="1" x14ac:dyDescent="0.25">
      <c r="A454" s="185"/>
      <c r="B454" s="186"/>
      <c r="C454" s="187"/>
      <c r="D454" s="187"/>
      <c r="E454" s="187"/>
    </row>
    <row r="455" spans="1:5" s="188" customFormat="1" x14ac:dyDescent="0.25">
      <c r="A455" s="185"/>
      <c r="B455" s="186"/>
      <c r="C455" s="187"/>
      <c r="D455" s="187"/>
      <c r="E455" s="187"/>
    </row>
    <row r="456" spans="1:5" s="188" customFormat="1" x14ac:dyDescent="0.25">
      <c r="A456" s="185"/>
      <c r="B456" s="186"/>
      <c r="C456" s="187"/>
      <c r="D456" s="187"/>
      <c r="E456" s="187"/>
    </row>
    <row r="457" spans="1:5" s="188" customFormat="1" x14ac:dyDescent="0.25">
      <c r="A457" s="185"/>
      <c r="B457" s="186"/>
      <c r="C457" s="187"/>
      <c r="D457" s="187"/>
      <c r="E457" s="187"/>
    </row>
    <row r="458" spans="1:5" s="188" customFormat="1" x14ac:dyDescent="0.25">
      <c r="A458" s="185"/>
      <c r="B458" s="186"/>
      <c r="C458" s="187"/>
      <c r="D458" s="187"/>
      <c r="E458" s="187"/>
    </row>
    <row r="459" spans="1:5" s="188" customFormat="1" x14ac:dyDescent="0.25">
      <c r="A459" s="185"/>
      <c r="B459" s="186"/>
      <c r="C459" s="187"/>
      <c r="D459" s="187"/>
      <c r="E459" s="187"/>
    </row>
    <row r="460" spans="1:5" s="188" customFormat="1" x14ac:dyDescent="0.25">
      <c r="A460" s="185"/>
      <c r="B460" s="186"/>
      <c r="C460" s="187"/>
      <c r="D460" s="187"/>
      <c r="E460" s="187"/>
    </row>
    <row r="461" spans="1:5" s="188" customFormat="1" x14ac:dyDescent="0.25">
      <c r="A461" s="185"/>
      <c r="B461" s="186"/>
      <c r="C461" s="187"/>
      <c r="D461" s="187"/>
      <c r="E461" s="187"/>
    </row>
    <row r="462" spans="1:5" s="188" customFormat="1" x14ac:dyDescent="0.25">
      <c r="A462" s="185"/>
      <c r="B462" s="186"/>
      <c r="C462" s="187"/>
      <c r="D462" s="187"/>
      <c r="E462" s="187"/>
    </row>
    <row r="463" spans="1:5" s="188" customFormat="1" x14ac:dyDescent="0.25">
      <c r="A463" s="185"/>
      <c r="B463" s="186"/>
      <c r="C463" s="187"/>
      <c r="D463" s="187"/>
      <c r="E463" s="187"/>
    </row>
    <row r="464" spans="1:5" s="188" customFormat="1" x14ac:dyDescent="0.25">
      <c r="A464" s="185"/>
      <c r="B464" s="186"/>
      <c r="C464" s="187"/>
      <c r="D464" s="187"/>
      <c r="E464" s="187"/>
    </row>
    <row r="465" spans="1:5" s="188" customFormat="1" x14ac:dyDescent="0.25">
      <c r="A465" s="185"/>
      <c r="B465" s="186"/>
      <c r="C465" s="187"/>
      <c r="D465" s="187"/>
      <c r="E465" s="187"/>
    </row>
    <row r="466" spans="1:5" s="188" customFormat="1" x14ac:dyDescent="0.25">
      <c r="A466" s="185"/>
      <c r="B466" s="186"/>
      <c r="C466" s="187"/>
      <c r="D466" s="187"/>
      <c r="E466" s="187"/>
    </row>
    <row r="467" spans="1:5" s="188" customFormat="1" x14ac:dyDescent="0.25">
      <c r="A467" s="185"/>
      <c r="B467" s="186"/>
      <c r="C467" s="187"/>
      <c r="D467" s="187"/>
      <c r="E467" s="187"/>
    </row>
    <row r="468" spans="1:5" s="188" customFormat="1" x14ac:dyDescent="0.25">
      <c r="A468" s="185"/>
      <c r="B468" s="186"/>
      <c r="C468" s="187"/>
      <c r="D468" s="187"/>
      <c r="E468" s="187"/>
    </row>
    <row r="469" spans="1:5" s="188" customFormat="1" x14ac:dyDescent="0.25">
      <c r="A469" s="185"/>
      <c r="B469" s="186"/>
      <c r="C469" s="187"/>
      <c r="D469" s="187"/>
      <c r="E469" s="187"/>
    </row>
    <row r="470" spans="1:5" s="188" customFormat="1" x14ac:dyDescent="0.25">
      <c r="A470" s="185"/>
      <c r="B470" s="186"/>
      <c r="C470" s="187"/>
      <c r="D470" s="187"/>
      <c r="E470" s="187"/>
    </row>
    <row r="471" spans="1:5" s="188" customFormat="1" x14ac:dyDescent="0.25">
      <c r="A471" s="185"/>
      <c r="B471" s="186"/>
      <c r="C471" s="187"/>
      <c r="D471" s="187"/>
      <c r="E471" s="187"/>
    </row>
    <row r="472" spans="1:5" s="188" customFormat="1" x14ac:dyDescent="0.25">
      <c r="A472" s="185"/>
      <c r="B472" s="186"/>
      <c r="C472" s="187"/>
      <c r="D472" s="187"/>
      <c r="E472" s="187"/>
    </row>
    <row r="473" spans="1:5" s="188" customFormat="1" x14ac:dyDescent="0.25">
      <c r="A473" s="185"/>
      <c r="B473" s="186"/>
      <c r="C473" s="187"/>
      <c r="D473" s="187"/>
      <c r="E473" s="187"/>
    </row>
    <row r="474" spans="1:5" s="188" customFormat="1" x14ac:dyDescent="0.25">
      <c r="A474" s="185"/>
      <c r="B474" s="186"/>
      <c r="C474" s="187"/>
      <c r="D474" s="187"/>
      <c r="E474" s="187"/>
    </row>
    <row r="475" spans="1:5" s="188" customFormat="1" x14ac:dyDescent="0.25">
      <c r="A475" s="185"/>
      <c r="B475" s="186"/>
      <c r="C475" s="187"/>
      <c r="D475" s="187"/>
      <c r="E475" s="187"/>
    </row>
    <row r="476" spans="1:5" s="188" customFormat="1" x14ac:dyDescent="0.25">
      <c r="A476" s="185"/>
      <c r="B476" s="186"/>
      <c r="C476" s="187"/>
      <c r="D476" s="187"/>
      <c r="E476" s="187"/>
    </row>
    <row r="477" spans="1:5" s="188" customFormat="1" x14ac:dyDescent="0.25">
      <c r="A477" s="185"/>
      <c r="B477" s="186"/>
      <c r="C477" s="187"/>
      <c r="D477" s="187"/>
      <c r="E477" s="187"/>
    </row>
    <row r="478" spans="1:5" s="188" customFormat="1" x14ac:dyDescent="0.25">
      <c r="A478" s="185"/>
      <c r="B478" s="186"/>
      <c r="C478" s="187"/>
      <c r="D478" s="187"/>
      <c r="E478" s="187"/>
    </row>
    <row r="479" spans="1:5" s="188" customFormat="1" x14ac:dyDescent="0.25">
      <c r="A479" s="185"/>
      <c r="B479" s="186"/>
      <c r="C479" s="187"/>
      <c r="D479" s="187"/>
      <c r="E479" s="187"/>
    </row>
    <row r="480" spans="1:5" s="188" customFormat="1" x14ac:dyDescent="0.25">
      <c r="A480" s="185"/>
      <c r="B480" s="186"/>
      <c r="C480" s="187"/>
      <c r="D480" s="187"/>
      <c r="E480" s="187"/>
    </row>
    <row r="481" spans="1:5" s="188" customFormat="1" x14ac:dyDescent="0.25">
      <c r="A481" s="185"/>
      <c r="B481" s="186"/>
      <c r="C481" s="187"/>
      <c r="D481" s="187"/>
      <c r="E481" s="187"/>
    </row>
    <row r="482" spans="1:5" s="188" customFormat="1" x14ac:dyDescent="0.25">
      <c r="A482" s="185"/>
      <c r="B482" s="186"/>
      <c r="C482" s="187"/>
      <c r="D482" s="187"/>
      <c r="E482" s="187"/>
    </row>
    <row r="483" spans="1:5" s="188" customFormat="1" x14ac:dyDescent="0.25">
      <c r="A483" s="185"/>
      <c r="B483" s="186"/>
      <c r="C483" s="187"/>
      <c r="D483" s="187"/>
      <c r="E483" s="187"/>
    </row>
    <row r="484" spans="1:5" s="188" customFormat="1" x14ac:dyDescent="0.25">
      <c r="A484" s="185"/>
      <c r="B484" s="186"/>
      <c r="C484" s="187"/>
      <c r="D484" s="187"/>
      <c r="E484" s="187"/>
    </row>
    <row r="485" spans="1:5" s="188" customFormat="1" x14ac:dyDescent="0.25">
      <c r="A485" s="185"/>
      <c r="B485" s="186"/>
      <c r="C485" s="187"/>
      <c r="D485" s="187"/>
      <c r="E485" s="187"/>
    </row>
    <row r="486" spans="1:5" s="188" customFormat="1" x14ac:dyDescent="0.25">
      <c r="A486" s="185"/>
      <c r="B486" s="186"/>
      <c r="C486" s="187"/>
      <c r="D486" s="187"/>
      <c r="E486" s="187"/>
    </row>
    <row r="487" spans="1:5" s="188" customFormat="1" x14ac:dyDescent="0.25">
      <c r="A487" s="185"/>
      <c r="B487" s="186"/>
      <c r="C487" s="187"/>
      <c r="D487" s="187"/>
      <c r="E487" s="187"/>
    </row>
    <row r="488" spans="1:5" s="188" customFormat="1" x14ac:dyDescent="0.25">
      <c r="A488" s="185"/>
      <c r="B488" s="186"/>
      <c r="C488" s="187"/>
      <c r="D488" s="187"/>
      <c r="E488" s="187"/>
    </row>
    <row r="489" spans="1:5" s="188" customFormat="1" x14ac:dyDescent="0.25">
      <c r="A489" s="185"/>
      <c r="B489" s="186"/>
      <c r="C489" s="187"/>
      <c r="D489" s="187"/>
      <c r="E489" s="187"/>
    </row>
    <row r="490" spans="1:5" s="188" customFormat="1" x14ac:dyDescent="0.25">
      <c r="A490" s="185"/>
      <c r="B490" s="186"/>
      <c r="C490" s="187"/>
      <c r="D490" s="187"/>
      <c r="E490" s="187"/>
    </row>
    <row r="491" spans="1:5" s="188" customFormat="1" x14ac:dyDescent="0.25">
      <c r="A491" s="185"/>
      <c r="B491" s="186"/>
      <c r="C491" s="187"/>
      <c r="D491" s="187"/>
      <c r="E491" s="187"/>
    </row>
    <row r="492" spans="1:5" s="188" customFormat="1" x14ac:dyDescent="0.25">
      <c r="A492" s="185"/>
      <c r="B492" s="186"/>
      <c r="C492" s="187"/>
      <c r="D492" s="187"/>
      <c r="E492" s="187"/>
    </row>
    <row r="493" spans="1:5" s="188" customFormat="1" x14ac:dyDescent="0.25">
      <c r="A493" s="185"/>
      <c r="B493" s="186"/>
      <c r="C493" s="187"/>
      <c r="D493" s="187"/>
      <c r="E493" s="187"/>
    </row>
    <row r="494" spans="1:5" s="188" customFormat="1" x14ac:dyDescent="0.25">
      <c r="A494" s="185"/>
      <c r="B494" s="186"/>
      <c r="C494" s="187"/>
      <c r="D494" s="187"/>
      <c r="E494" s="187"/>
    </row>
    <row r="495" spans="1:5" s="188" customFormat="1" x14ac:dyDescent="0.25">
      <c r="A495" s="185"/>
      <c r="B495" s="186"/>
      <c r="C495" s="187"/>
      <c r="D495" s="187"/>
      <c r="E495" s="187"/>
    </row>
    <row r="496" spans="1:5" s="188" customFormat="1" x14ac:dyDescent="0.25">
      <c r="A496" s="185"/>
      <c r="B496" s="186"/>
      <c r="C496" s="187"/>
      <c r="D496" s="187"/>
      <c r="E496" s="187"/>
    </row>
    <row r="497" spans="1:5" s="188" customFormat="1" x14ac:dyDescent="0.25">
      <c r="A497" s="185"/>
      <c r="B497" s="186"/>
      <c r="C497" s="187"/>
      <c r="D497" s="187"/>
      <c r="E497" s="187"/>
    </row>
    <row r="498" spans="1:5" s="188" customFormat="1" x14ac:dyDescent="0.25">
      <c r="A498" s="185"/>
      <c r="B498" s="186"/>
      <c r="C498" s="187"/>
      <c r="D498" s="187"/>
      <c r="E498" s="187"/>
    </row>
    <row r="499" spans="1:5" s="188" customFormat="1" x14ac:dyDescent="0.25">
      <c r="A499" s="185"/>
      <c r="B499" s="186"/>
      <c r="C499" s="187"/>
      <c r="D499" s="187"/>
      <c r="E499" s="187"/>
    </row>
    <row r="500" spans="1:5" s="188" customFormat="1" x14ac:dyDescent="0.25">
      <c r="A500" s="185"/>
      <c r="B500" s="186"/>
      <c r="C500" s="187"/>
      <c r="D500" s="187"/>
      <c r="E500" s="187"/>
    </row>
    <row r="501" spans="1:5" s="188" customFormat="1" x14ac:dyDescent="0.25">
      <c r="A501" s="185"/>
      <c r="B501" s="186"/>
      <c r="C501" s="187"/>
      <c r="D501" s="187"/>
      <c r="E501" s="187"/>
    </row>
    <row r="502" spans="1:5" s="188" customFormat="1" x14ac:dyDescent="0.25">
      <c r="A502" s="185"/>
      <c r="B502" s="186"/>
      <c r="C502" s="187"/>
      <c r="D502" s="187"/>
      <c r="E502" s="187"/>
    </row>
    <row r="503" spans="1:5" s="188" customFormat="1" x14ac:dyDescent="0.25">
      <c r="A503" s="185"/>
      <c r="B503" s="186"/>
      <c r="C503" s="187"/>
      <c r="D503" s="187"/>
      <c r="E503" s="187"/>
    </row>
    <row r="504" spans="1:5" s="188" customFormat="1" x14ac:dyDescent="0.25">
      <c r="A504" s="185"/>
      <c r="B504" s="186"/>
      <c r="C504" s="187"/>
      <c r="D504" s="187"/>
      <c r="E504" s="187"/>
    </row>
    <row r="505" spans="1:5" s="188" customFormat="1" x14ac:dyDescent="0.25">
      <c r="A505" s="185"/>
      <c r="B505" s="186"/>
      <c r="C505" s="187"/>
      <c r="D505" s="187"/>
      <c r="E505" s="187"/>
    </row>
    <row r="506" spans="1:5" s="188" customFormat="1" x14ac:dyDescent="0.25">
      <c r="A506" s="185"/>
      <c r="B506" s="186"/>
      <c r="C506" s="187"/>
      <c r="D506" s="187"/>
      <c r="E506" s="187"/>
    </row>
    <row r="507" spans="1:5" s="188" customFormat="1" x14ac:dyDescent="0.25">
      <c r="A507" s="185"/>
      <c r="B507" s="186"/>
      <c r="C507" s="187"/>
      <c r="D507" s="187"/>
      <c r="E507" s="187"/>
    </row>
    <row r="508" spans="1:5" s="188" customFormat="1" x14ac:dyDescent="0.25">
      <c r="A508" s="185"/>
      <c r="B508" s="186"/>
      <c r="C508" s="187"/>
      <c r="D508" s="187"/>
      <c r="E508" s="187"/>
    </row>
    <row r="509" spans="1:5" s="188" customFormat="1" x14ac:dyDescent="0.25">
      <c r="A509" s="185"/>
      <c r="B509" s="186"/>
      <c r="C509" s="187"/>
      <c r="D509" s="187"/>
      <c r="E509" s="187"/>
    </row>
    <row r="510" spans="1:5" s="188" customFormat="1" x14ac:dyDescent="0.25">
      <c r="A510" s="185"/>
      <c r="B510" s="186"/>
      <c r="C510" s="187"/>
      <c r="D510" s="187"/>
      <c r="E510" s="187"/>
    </row>
    <row r="511" spans="1:5" s="188" customFormat="1" x14ac:dyDescent="0.25">
      <c r="A511" s="185"/>
      <c r="B511" s="186"/>
      <c r="C511" s="187"/>
      <c r="D511" s="187"/>
      <c r="E511" s="187"/>
    </row>
    <row r="512" spans="1:5" s="188" customFormat="1" x14ac:dyDescent="0.25">
      <c r="A512" s="185"/>
      <c r="B512" s="186"/>
      <c r="C512" s="187"/>
      <c r="D512" s="187"/>
      <c r="E512" s="187"/>
    </row>
    <row r="513" spans="1:5" s="188" customFormat="1" x14ac:dyDescent="0.25">
      <c r="A513" s="185"/>
      <c r="B513" s="186"/>
      <c r="C513" s="187"/>
      <c r="D513" s="187"/>
      <c r="E513" s="187"/>
    </row>
    <row r="514" spans="1:5" s="188" customFormat="1" x14ac:dyDescent="0.25">
      <c r="A514" s="185"/>
      <c r="B514" s="186"/>
      <c r="C514" s="187"/>
      <c r="D514" s="187"/>
      <c r="E514" s="187"/>
    </row>
    <row r="515" spans="1:5" s="188" customFormat="1" x14ac:dyDescent="0.25">
      <c r="A515" s="185"/>
      <c r="B515" s="186"/>
      <c r="C515" s="187"/>
      <c r="D515" s="187"/>
      <c r="E515" s="187"/>
    </row>
    <row r="516" spans="1:5" s="188" customFormat="1" x14ac:dyDescent="0.25">
      <c r="A516" s="185"/>
      <c r="B516" s="186"/>
      <c r="C516" s="187"/>
      <c r="D516" s="187"/>
      <c r="E516" s="187"/>
    </row>
    <row r="517" spans="1:5" s="188" customFormat="1" x14ac:dyDescent="0.25">
      <c r="A517" s="185"/>
      <c r="B517" s="186"/>
      <c r="C517" s="187"/>
      <c r="D517" s="187"/>
      <c r="E517" s="187"/>
    </row>
    <row r="518" spans="1:5" s="188" customFormat="1" x14ac:dyDescent="0.25">
      <c r="A518" s="185"/>
      <c r="B518" s="186"/>
      <c r="C518" s="187"/>
      <c r="D518" s="187"/>
      <c r="E518" s="187"/>
    </row>
    <row r="519" spans="1:5" s="188" customFormat="1" x14ac:dyDescent="0.25">
      <c r="A519" s="185"/>
      <c r="B519" s="186"/>
      <c r="C519" s="187"/>
      <c r="D519" s="187"/>
      <c r="E519" s="187"/>
    </row>
    <row r="520" spans="1:5" s="188" customFormat="1" x14ac:dyDescent="0.25">
      <c r="A520" s="185"/>
      <c r="B520" s="186"/>
      <c r="C520" s="187"/>
      <c r="D520" s="187"/>
      <c r="E520" s="187"/>
    </row>
    <row r="521" spans="1:5" s="188" customFormat="1" x14ac:dyDescent="0.25">
      <c r="A521" s="185"/>
      <c r="B521" s="186"/>
      <c r="C521" s="187"/>
      <c r="D521" s="187"/>
      <c r="E521" s="187"/>
    </row>
    <row r="522" spans="1:5" s="188" customFormat="1" x14ac:dyDescent="0.25">
      <c r="A522" s="185"/>
      <c r="B522" s="186"/>
      <c r="C522" s="187"/>
      <c r="D522" s="187"/>
      <c r="E522" s="187"/>
    </row>
    <row r="523" spans="1:5" s="188" customFormat="1" x14ac:dyDescent="0.25">
      <c r="A523" s="185"/>
      <c r="B523" s="186"/>
      <c r="C523" s="187"/>
      <c r="D523" s="187"/>
      <c r="E523" s="187"/>
    </row>
    <row r="524" spans="1:5" s="188" customFormat="1" x14ac:dyDescent="0.25">
      <c r="A524" s="185"/>
      <c r="B524" s="186"/>
      <c r="C524" s="187"/>
      <c r="D524" s="187"/>
      <c r="E524" s="187"/>
    </row>
    <row r="525" spans="1:5" s="188" customFormat="1" x14ac:dyDescent="0.25">
      <c r="A525" s="185"/>
      <c r="B525" s="186"/>
      <c r="C525" s="187"/>
      <c r="D525" s="187"/>
      <c r="E525" s="187"/>
    </row>
    <row r="526" spans="1:5" s="188" customFormat="1" x14ac:dyDescent="0.25">
      <c r="A526" s="185"/>
      <c r="B526" s="186"/>
      <c r="C526" s="187"/>
      <c r="D526" s="187"/>
      <c r="E526" s="187"/>
    </row>
    <row r="527" spans="1:5" s="188" customFormat="1" x14ac:dyDescent="0.25">
      <c r="A527" s="185"/>
      <c r="B527" s="186"/>
      <c r="C527" s="187"/>
      <c r="D527" s="187"/>
      <c r="E527" s="187"/>
    </row>
    <row r="528" spans="1:5" s="188" customFormat="1" x14ac:dyDescent="0.25">
      <c r="A528" s="185"/>
      <c r="B528" s="186"/>
      <c r="C528" s="187"/>
      <c r="D528" s="187"/>
      <c r="E528" s="187"/>
    </row>
    <row r="529" spans="1:5" s="188" customFormat="1" x14ac:dyDescent="0.25">
      <c r="A529" s="185"/>
      <c r="B529" s="186"/>
      <c r="C529" s="187"/>
      <c r="D529" s="187"/>
      <c r="E529" s="187"/>
    </row>
    <row r="530" spans="1:5" s="188" customFormat="1" x14ac:dyDescent="0.25">
      <c r="A530" s="185"/>
      <c r="B530" s="186"/>
      <c r="C530" s="187"/>
      <c r="D530" s="187"/>
      <c r="E530" s="187"/>
    </row>
    <row r="531" spans="1:5" s="188" customFormat="1" x14ac:dyDescent="0.25">
      <c r="A531" s="185"/>
      <c r="B531" s="186"/>
      <c r="C531" s="187"/>
      <c r="D531" s="187"/>
      <c r="E531" s="187"/>
    </row>
    <row r="532" spans="1:5" s="188" customFormat="1" x14ac:dyDescent="0.25">
      <c r="A532" s="185"/>
      <c r="B532" s="186"/>
      <c r="C532" s="187"/>
      <c r="D532" s="187"/>
      <c r="E532" s="187"/>
    </row>
    <row r="533" spans="1:5" s="188" customFormat="1" x14ac:dyDescent="0.25">
      <c r="A533" s="185"/>
      <c r="B533" s="186"/>
      <c r="C533" s="187"/>
      <c r="D533" s="187"/>
      <c r="E533" s="187"/>
    </row>
    <row r="534" spans="1:5" s="188" customFormat="1" x14ac:dyDescent="0.25">
      <c r="A534" s="185"/>
      <c r="B534" s="186"/>
      <c r="C534" s="187"/>
      <c r="D534" s="187"/>
      <c r="E534" s="187"/>
    </row>
    <row r="535" spans="1:5" s="188" customFormat="1" x14ac:dyDescent="0.25">
      <c r="A535" s="185"/>
      <c r="B535" s="186"/>
      <c r="C535" s="187"/>
      <c r="D535" s="187"/>
      <c r="E535" s="187"/>
    </row>
    <row r="536" spans="1:5" s="188" customFormat="1" x14ac:dyDescent="0.25">
      <c r="A536" s="185"/>
      <c r="B536" s="186"/>
      <c r="C536" s="187"/>
      <c r="D536" s="187"/>
      <c r="E536" s="187"/>
    </row>
    <row r="537" spans="1:5" s="188" customFormat="1" x14ac:dyDescent="0.25">
      <c r="A537" s="185"/>
      <c r="B537" s="186"/>
      <c r="C537" s="187"/>
      <c r="D537" s="187"/>
      <c r="E537" s="187"/>
    </row>
    <row r="538" spans="1:5" s="188" customFormat="1" x14ac:dyDescent="0.25">
      <c r="A538" s="185"/>
      <c r="B538" s="186"/>
      <c r="C538" s="187"/>
      <c r="D538" s="187"/>
      <c r="E538" s="187"/>
    </row>
    <row r="539" spans="1:5" s="188" customFormat="1" x14ac:dyDescent="0.25">
      <c r="A539" s="185"/>
      <c r="B539" s="186"/>
      <c r="C539" s="187"/>
      <c r="D539" s="187"/>
      <c r="E539" s="187"/>
    </row>
    <row r="540" spans="1:5" s="188" customFormat="1" x14ac:dyDescent="0.25">
      <c r="A540" s="185"/>
      <c r="B540" s="186"/>
      <c r="C540" s="187"/>
      <c r="D540" s="187"/>
      <c r="E540" s="187"/>
    </row>
    <row r="541" spans="1:5" s="188" customFormat="1" x14ac:dyDescent="0.25">
      <c r="A541" s="185"/>
      <c r="B541" s="186"/>
      <c r="C541" s="187"/>
      <c r="D541" s="187"/>
      <c r="E541" s="187"/>
    </row>
    <row r="542" spans="1:5" s="188" customFormat="1" x14ac:dyDescent="0.25">
      <c r="A542" s="185"/>
      <c r="B542" s="186"/>
      <c r="C542" s="187"/>
      <c r="D542" s="187"/>
      <c r="E542" s="187"/>
    </row>
    <row r="543" spans="1:5" s="188" customFormat="1" x14ac:dyDescent="0.25">
      <c r="A543" s="185"/>
      <c r="B543" s="186"/>
      <c r="C543" s="187"/>
      <c r="D543" s="187"/>
      <c r="E543" s="187"/>
    </row>
    <row r="544" spans="1:5" s="188" customFormat="1" x14ac:dyDescent="0.25">
      <c r="A544" s="185"/>
      <c r="B544" s="186"/>
      <c r="C544" s="187"/>
      <c r="D544" s="187"/>
      <c r="E544" s="187"/>
    </row>
    <row r="545" spans="1:5" s="188" customFormat="1" x14ac:dyDescent="0.25">
      <c r="A545" s="185"/>
      <c r="B545" s="186"/>
      <c r="C545" s="187"/>
      <c r="D545" s="187"/>
      <c r="E545" s="187"/>
    </row>
    <row r="546" spans="1:5" s="188" customFormat="1" x14ac:dyDescent="0.25">
      <c r="A546" s="185"/>
      <c r="B546" s="186"/>
      <c r="C546" s="187"/>
      <c r="D546" s="187"/>
      <c r="E546" s="187"/>
    </row>
    <row r="547" spans="1:5" s="188" customFormat="1" x14ac:dyDescent="0.25">
      <c r="A547" s="185"/>
      <c r="B547" s="186"/>
      <c r="C547" s="187"/>
      <c r="D547" s="187"/>
      <c r="E547" s="187"/>
    </row>
    <row r="548" spans="1:5" s="188" customFormat="1" x14ac:dyDescent="0.25">
      <c r="A548" s="185"/>
      <c r="B548" s="186"/>
      <c r="C548" s="187"/>
      <c r="D548" s="187"/>
      <c r="E548" s="187"/>
    </row>
    <row r="549" spans="1:5" s="188" customFormat="1" x14ac:dyDescent="0.25">
      <c r="A549" s="185"/>
      <c r="B549" s="186"/>
      <c r="C549" s="187"/>
      <c r="D549" s="187"/>
      <c r="E549" s="187"/>
    </row>
    <row r="550" spans="1:5" s="188" customFormat="1" x14ac:dyDescent="0.25">
      <c r="A550" s="185"/>
      <c r="B550" s="186"/>
      <c r="C550" s="187"/>
      <c r="D550" s="187"/>
      <c r="E550" s="187"/>
    </row>
    <row r="551" spans="1:5" s="188" customFormat="1" x14ac:dyDescent="0.25">
      <c r="A551" s="185"/>
      <c r="B551" s="186"/>
      <c r="C551" s="187"/>
      <c r="D551" s="187"/>
      <c r="E551" s="187"/>
    </row>
    <row r="552" spans="1:5" s="188" customFormat="1" x14ac:dyDescent="0.25">
      <c r="A552" s="185"/>
      <c r="B552" s="186"/>
      <c r="C552" s="187"/>
      <c r="D552" s="187"/>
      <c r="E552" s="187"/>
    </row>
    <row r="553" spans="1:5" s="188" customFormat="1" x14ac:dyDescent="0.25">
      <c r="A553" s="185"/>
      <c r="B553" s="186"/>
      <c r="C553" s="187"/>
      <c r="D553" s="187"/>
      <c r="E553" s="187"/>
    </row>
    <row r="554" spans="1:5" s="188" customFormat="1" x14ac:dyDescent="0.25">
      <c r="A554" s="185"/>
      <c r="B554" s="186"/>
      <c r="C554" s="187"/>
      <c r="D554" s="187"/>
      <c r="E554" s="187"/>
    </row>
    <row r="555" spans="1:5" s="188" customFormat="1" x14ac:dyDescent="0.25">
      <c r="A555" s="185"/>
      <c r="B555" s="186"/>
      <c r="C555" s="187"/>
      <c r="D555" s="187"/>
      <c r="E555" s="187"/>
    </row>
    <row r="556" spans="1:5" s="188" customFormat="1" x14ac:dyDescent="0.25">
      <c r="A556" s="185"/>
      <c r="B556" s="186"/>
      <c r="C556" s="187"/>
      <c r="D556" s="187"/>
      <c r="E556" s="187"/>
    </row>
    <row r="557" spans="1:5" s="188" customFormat="1" x14ac:dyDescent="0.25">
      <c r="A557" s="185"/>
      <c r="B557" s="186"/>
      <c r="C557" s="187"/>
      <c r="D557" s="187"/>
      <c r="E557" s="187"/>
    </row>
    <row r="558" spans="1:5" s="188" customFormat="1" x14ac:dyDescent="0.25">
      <c r="A558" s="185"/>
      <c r="B558" s="186"/>
      <c r="C558" s="187"/>
      <c r="D558" s="187"/>
      <c r="E558" s="187"/>
    </row>
    <row r="559" spans="1:5" s="188" customFormat="1" x14ac:dyDescent="0.25">
      <c r="A559" s="185"/>
      <c r="B559" s="186"/>
      <c r="C559" s="187"/>
      <c r="D559" s="187"/>
      <c r="E559" s="187"/>
    </row>
    <row r="560" spans="1:5" s="188" customFormat="1" x14ac:dyDescent="0.25">
      <c r="A560" s="185"/>
      <c r="B560" s="186"/>
      <c r="C560" s="187"/>
      <c r="D560" s="187"/>
      <c r="E560" s="187"/>
    </row>
    <row r="561" spans="1:5" s="188" customFormat="1" x14ac:dyDescent="0.25">
      <c r="A561" s="185"/>
      <c r="B561" s="186"/>
      <c r="C561" s="187"/>
      <c r="D561" s="187"/>
      <c r="E561" s="187"/>
    </row>
    <row r="562" spans="1:5" s="188" customFormat="1" x14ac:dyDescent="0.25">
      <c r="A562" s="185"/>
      <c r="B562" s="186"/>
      <c r="C562" s="187"/>
      <c r="D562" s="187"/>
      <c r="E562" s="187"/>
    </row>
    <row r="563" spans="1:5" s="188" customFormat="1" x14ac:dyDescent="0.25">
      <c r="A563" s="185"/>
      <c r="B563" s="186"/>
      <c r="C563" s="187"/>
      <c r="D563" s="187"/>
      <c r="E563" s="187"/>
    </row>
    <row r="564" spans="1:5" s="188" customFormat="1" x14ac:dyDescent="0.25">
      <c r="A564" s="185"/>
      <c r="B564" s="186"/>
      <c r="C564" s="187"/>
      <c r="D564" s="187"/>
      <c r="E564" s="187"/>
    </row>
    <row r="565" spans="1:5" s="188" customFormat="1" x14ac:dyDescent="0.25">
      <c r="A565" s="185"/>
      <c r="B565" s="186"/>
      <c r="C565" s="187"/>
      <c r="D565" s="187"/>
      <c r="E565" s="187"/>
    </row>
    <row r="566" spans="1:5" s="188" customFormat="1" x14ac:dyDescent="0.25">
      <c r="A566" s="185"/>
      <c r="B566" s="186"/>
      <c r="C566" s="187"/>
      <c r="D566" s="187"/>
      <c r="E566" s="187"/>
    </row>
    <row r="567" spans="1:5" s="188" customFormat="1" x14ac:dyDescent="0.25">
      <c r="A567" s="185"/>
      <c r="B567" s="186"/>
      <c r="C567" s="187"/>
      <c r="D567" s="187"/>
      <c r="E567" s="187"/>
    </row>
    <row r="568" spans="1:5" s="188" customFormat="1" x14ac:dyDescent="0.25">
      <c r="A568" s="185"/>
      <c r="B568" s="186"/>
      <c r="C568" s="187"/>
      <c r="D568" s="187"/>
      <c r="E568" s="187"/>
    </row>
    <row r="569" spans="1:5" s="188" customFormat="1" x14ac:dyDescent="0.25">
      <c r="A569" s="185"/>
      <c r="B569" s="186"/>
      <c r="C569" s="187"/>
      <c r="D569" s="187"/>
      <c r="E569" s="187"/>
    </row>
    <row r="570" spans="1:5" s="188" customFormat="1" x14ac:dyDescent="0.25">
      <c r="A570" s="185"/>
      <c r="B570" s="186"/>
      <c r="C570" s="187"/>
      <c r="D570" s="187"/>
      <c r="E570" s="187"/>
    </row>
    <row r="571" spans="1:5" s="188" customFormat="1" x14ac:dyDescent="0.25">
      <c r="A571" s="185"/>
      <c r="B571" s="186"/>
      <c r="C571" s="187"/>
      <c r="D571" s="187"/>
      <c r="E571" s="187"/>
    </row>
    <row r="572" spans="1:5" s="188" customFormat="1" x14ac:dyDescent="0.25">
      <c r="A572" s="185"/>
      <c r="B572" s="186"/>
      <c r="C572" s="187"/>
      <c r="D572" s="187"/>
      <c r="E572" s="187"/>
    </row>
    <row r="573" spans="1:5" s="188" customFormat="1" x14ac:dyDescent="0.25">
      <c r="A573" s="185"/>
      <c r="B573" s="186"/>
      <c r="C573" s="187"/>
      <c r="D573" s="187"/>
      <c r="E573" s="187"/>
    </row>
    <row r="574" spans="1:5" s="188" customFormat="1" x14ac:dyDescent="0.25">
      <c r="A574" s="185"/>
      <c r="B574" s="186"/>
      <c r="C574" s="187"/>
      <c r="D574" s="187"/>
      <c r="E574" s="187"/>
    </row>
    <row r="575" spans="1:5" s="188" customFormat="1" x14ac:dyDescent="0.25">
      <c r="A575" s="185"/>
      <c r="B575" s="186"/>
      <c r="C575" s="187"/>
      <c r="D575" s="187"/>
      <c r="E575" s="187"/>
    </row>
    <row r="576" spans="1:5" s="188" customFormat="1" x14ac:dyDescent="0.25">
      <c r="A576" s="185"/>
      <c r="B576" s="186"/>
      <c r="C576" s="187"/>
      <c r="D576" s="187"/>
      <c r="E576" s="187"/>
    </row>
    <row r="577" spans="1:5" s="188" customFormat="1" x14ac:dyDescent="0.25">
      <c r="A577" s="185"/>
      <c r="B577" s="186"/>
      <c r="C577" s="187"/>
      <c r="D577" s="187"/>
      <c r="E577" s="187"/>
    </row>
    <row r="578" spans="1:5" s="188" customFormat="1" x14ac:dyDescent="0.25">
      <c r="A578" s="185"/>
      <c r="B578" s="186"/>
      <c r="C578" s="187"/>
      <c r="D578" s="187"/>
      <c r="E578" s="187"/>
    </row>
    <row r="579" spans="1:5" s="188" customFormat="1" x14ac:dyDescent="0.25">
      <c r="A579" s="185"/>
      <c r="B579" s="186"/>
      <c r="C579" s="187"/>
      <c r="D579" s="187"/>
      <c r="E579" s="187"/>
    </row>
    <row r="580" spans="1:5" s="188" customFormat="1" x14ac:dyDescent="0.25">
      <c r="A580" s="185"/>
      <c r="B580" s="186"/>
      <c r="C580" s="187"/>
      <c r="D580" s="187"/>
      <c r="E580" s="187"/>
    </row>
    <row r="581" spans="1:5" s="188" customFormat="1" x14ac:dyDescent="0.25">
      <c r="A581" s="185"/>
      <c r="B581" s="186"/>
      <c r="C581" s="187"/>
      <c r="D581" s="187"/>
      <c r="E581" s="187"/>
    </row>
    <row r="582" spans="1:5" s="188" customFormat="1" x14ac:dyDescent="0.25">
      <c r="A582" s="185"/>
      <c r="B582" s="186"/>
      <c r="C582" s="187"/>
      <c r="D582" s="187"/>
      <c r="E582" s="187"/>
    </row>
    <row r="583" spans="1:5" s="188" customFormat="1" x14ac:dyDescent="0.25">
      <c r="A583" s="185"/>
      <c r="B583" s="186"/>
      <c r="C583" s="187"/>
      <c r="D583" s="187"/>
      <c r="E583" s="187"/>
    </row>
    <row r="584" spans="1:5" s="188" customFormat="1" x14ac:dyDescent="0.25">
      <c r="A584" s="185"/>
      <c r="B584" s="186"/>
      <c r="C584" s="187"/>
      <c r="D584" s="187"/>
      <c r="E584" s="187"/>
    </row>
    <row r="585" spans="1:5" s="188" customFormat="1" x14ac:dyDescent="0.25">
      <c r="A585" s="185"/>
      <c r="B585" s="186"/>
      <c r="C585" s="187"/>
      <c r="D585" s="187"/>
      <c r="E585" s="187"/>
    </row>
    <row r="586" spans="1:5" s="188" customFormat="1" x14ac:dyDescent="0.25">
      <c r="A586" s="185"/>
      <c r="B586" s="186"/>
      <c r="C586" s="187"/>
      <c r="D586" s="187"/>
      <c r="E586" s="187"/>
    </row>
    <row r="587" spans="1:5" s="188" customFormat="1" x14ac:dyDescent="0.25">
      <c r="A587" s="185"/>
      <c r="B587" s="186"/>
      <c r="C587" s="187"/>
      <c r="D587" s="187"/>
      <c r="E587" s="187"/>
    </row>
    <row r="588" spans="1:5" s="188" customFormat="1" x14ac:dyDescent="0.25">
      <c r="A588" s="185"/>
      <c r="B588" s="186"/>
      <c r="C588" s="187"/>
      <c r="D588" s="187"/>
      <c r="E588" s="187"/>
    </row>
    <row r="589" spans="1:5" s="188" customFormat="1" x14ac:dyDescent="0.25">
      <c r="A589" s="185"/>
      <c r="B589" s="186"/>
      <c r="C589" s="187"/>
      <c r="D589" s="187"/>
      <c r="E589" s="187"/>
    </row>
    <row r="590" spans="1:5" s="188" customFormat="1" x14ac:dyDescent="0.25">
      <c r="A590" s="185"/>
      <c r="B590" s="186"/>
      <c r="C590" s="187"/>
      <c r="D590" s="187"/>
      <c r="E590" s="187"/>
    </row>
    <row r="591" spans="1:5" s="188" customFormat="1" x14ac:dyDescent="0.25">
      <c r="A591" s="185"/>
      <c r="B591" s="186"/>
      <c r="C591" s="187"/>
      <c r="D591" s="187"/>
      <c r="E591" s="187"/>
    </row>
    <row r="592" spans="1:5" s="188" customFormat="1" x14ac:dyDescent="0.25">
      <c r="A592" s="185"/>
      <c r="B592" s="186"/>
      <c r="C592" s="187"/>
      <c r="D592" s="187"/>
      <c r="E592" s="187"/>
    </row>
    <row r="593" spans="1:5" s="188" customFormat="1" x14ac:dyDescent="0.25">
      <c r="A593" s="185"/>
      <c r="B593" s="186"/>
      <c r="C593" s="187"/>
      <c r="D593" s="187"/>
      <c r="E593" s="187"/>
    </row>
    <row r="594" spans="1:5" s="188" customFormat="1" x14ac:dyDescent="0.25">
      <c r="A594" s="185"/>
      <c r="B594" s="186"/>
      <c r="C594" s="187"/>
      <c r="D594" s="187"/>
      <c r="E594" s="187"/>
    </row>
    <row r="595" spans="1:5" s="188" customFormat="1" x14ac:dyDescent="0.25">
      <c r="A595" s="185"/>
      <c r="B595" s="186"/>
      <c r="C595" s="187"/>
      <c r="D595" s="187"/>
      <c r="E595" s="187"/>
    </row>
    <row r="596" spans="1:5" s="188" customFormat="1" x14ac:dyDescent="0.25">
      <c r="A596" s="185"/>
      <c r="B596" s="186"/>
      <c r="C596" s="187"/>
      <c r="D596" s="187"/>
      <c r="E596" s="187"/>
    </row>
    <row r="597" spans="1:5" s="188" customFormat="1" x14ac:dyDescent="0.25">
      <c r="A597" s="185"/>
      <c r="B597" s="186"/>
      <c r="C597" s="187"/>
      <c r="D597" s="187"/>
      <c r="E597" s="187"/>
    </row>
    <row r="598" spans="1:5" s="188" customFormat="1" x14ac:dyDescent="0.25">
      <c r="A598" s="185"/>
      <c r="B598" s="186"/>
      <c r="C598" s="187"/>
      <c r="D598" s="187"/>
      <c r="E598" s="187"/>
    </row>
    <row r="599" spans="1:5" s="188" customFormat="1" x14ac:dyDescent="0.25">
      <c r="A599" s="185"/>
      <c r="B599" s="186"/>
      <c r="C599" s="187"/>
      <c r="D599" s="187"/>
      <c r="E599" s="187"/>
    </row>
    <row r="600" spans="1:5" s="188" customFormat="1" x14ac:dyDescent="0.25">
      <c r="A600" s="185"/>
      <c r="B600" s="186"/>
      <c r="C600" s="187"/>
      <c r="D600" s="187"/>
      <c r="E600" s="187"/>
    </row>
    <row r="601" spans="1:5" s="188" customFormat="1" x14ac:dyDescent="0.25">
      <c r="A601" s="185"/>
      <c r="B601" s="186"/>
      <c r="C601" s="187"/>
      <c r="D601" s="187"/>
      <c r="E601" s="187"/>
    </row>
    <row r="602" spans="1:5" s="188" customFormat="1" x14ac:dyDescent="0.25">
      <c r="A602" s="185"/>
      <c r="B602" s="186"/>
      <c r="C602" s="187"/>
      <c r="D602" s="187"/>
      <c r="E602" s="187"/>
    </row>
    <row r="603" spans="1:5" s="188" customFormat="1" x14ac:dyDescent="0.25">
      <c r="A603" s="185"/>
      <c r="B603" s="186"/>
      <c r="C603" s="187"/>
      <c r="D603" s="187"/>
      <c r="E603" s="187"/>
    </row>
    <row r="604" spans="1:5" s="188" customFormat="1" x14ac:dyDescent="0.25">
      <c r="A604" s="185"/>
      <c r="B604" s="186"/>
      <c r="C604" s="187"/>
      <c r="D604" s="187"/>
      <c r="E604" s="187"/>
    </row>
    <row r="605" spans="1:5" s="188" customFormat="1" x14ac:dyDescent="0.25">
      <c r="A605" s="185"/>
      <c r="B605" s="186"/>
      <c r="C605" s="187"/>
      <c r="D605" s="187"/>
      <c r="E605" s="187"/>
    </row>
    <row r="606" spans="1:5" s="188" customFormat="1" x14ac:dyDescent="0.25">
      <c r="A606" s="185"/>
      <c r="B606" s="186"/>
      <c r="C606" s="187"/>
      <c r="D606" s="187"/>
      <c r="E606" s="187"/>
    </row>
    <row r="607" spans="1:5" s="188" customFormat="1" x14ac:dyDescent="0.25">
      <c r="A607" s="185"/>
      <c r="B607" s="186"/>
      <c r="C607" s="187"/>
      <c r="D607" s="187"/>
      <c r="E607" s="187"/>
    </row>
    <row r="608" spans="1:5" s="188" customFormat="1" x14ac:dyDescent="0.25">
      <c r="A608" s="185"/>
      <c r="B608" s="186"/>
      <c r="C608" s="187"/>
      <c r="D608" s="187"/>
      <c r="E608" s="187"/>
    </row>
    <row r="609" spans="1:5" s="188" customFormat="1" x14ac:dyDescent="0.25">
      <c r="A609" s="185"/>
      <c r="B609" s="186"/>
      <c r="C609" s="187"/>
      <c r="D609" s="187"/>
      <c r="E609" s="187"/>
    </row>
    <row r="610" spans="1:5" s="188" customFormat="1" x14ac:dyDescent="0.25">
      <c r="A610" s="185"/>
      <c r="B610" s="186"/>
      <c r="C610" s="187"/>
      <c r="D610" s="187"/>
      <c r="E610" s="187"/>
    </row>
    <row r="611" spans="1:5" s="188" customFormat="1" x14ac:dyDescent="0.25">
      <c r="A611" s="185"/>
      <c r="B611" s="186"/>
      <c r="C611" s="187"/>
      <c r="D611" s="187"/>
      <c r="E611" s="187"/>
    </row>
    <row r="612" spans="1:5" s="188" customFormat="1" x14ac:dyDescent="0.25">
      <c r="A612" s="185"/>
      <c r="B612" s="186"/>
      <c r="C612" s="187"/>
      <c r="D612" s="187"/>
      <c r="E612" s="187"/>
    </row>
    <row r="613" spans="1:5" s="188" customFormat="1" x14ac:dyDescent="0.25">
      <c r="A613" s="185"/>
      <c r="B613" s="186"/>
      <c r="C613" s="187"/>
      <c r="D613" s="187"/>
      <c r="E613" s="187"/>
    </row>
    <row r="614" spans="1:5" s="188" customFormat="1" x14ac:dyDescent="0.25">
      <c r="A614" s="185"/>
      <c r="B614" s="186"/>
      <c r="C614" s="187"/>
      <c r="D614" s="187"/>
      <c r="E614" s="187"/>
    </row>
    <row r="615" spans="1:5" s="188" customFormat="1" x14ac:dyDescent="0.25">
      <c r="A615" s="185"/>
      <c r="B615" s="186"/>
      <c r="C615" s="187"/>
      <c r="D615" s="187"/>
      <c r="E615" s="187"/>
    </row>
    <row r="616" spans="1:5" s="188" customFormat="1" x14ac:dyDescent="0.25">
      <c r="A616" s="185"/>
      <c r="B616" s="186"/>
      <c r="C616" s="187"/>
      <c r="D616" s="187"/>
      <c r="E616" s="187"/>
    </row>
    <row r="617" spans="1:5" s="188" customFormat="1" x14ac:dyDescent="0.25">
      <c r="A617" s="185"/>
      <c r="B617" s="186"/>
      <c r="C617" s="187"/>
      <c r="D617" s="187"/>
      <c r="E617" s="187"/>
    </row>
    <row r="618" spans="1:5" s="188" customFormat="1" x14ac:dyDescent="0.25">
      <c r="A618" s="185"/>
      <c r="B618" s="186"/>
      <c r="C618" s="187"/>
      <c r="D618" s="187"/>
      <c r="E618" s="187"/>
    </row>
    <row r="700" spans="1:5" x14ac:dyDescent="0.25">
      <c r="A700" s="143"/>
      <c r="B700" s="189"/>
      <c r="C700" s="190"/>
      <c r="D700" s="190"/>
      <c r="E700" s="190"/>
    </row>
    <row r="710" spans="1:5" s="193" customFormat="1" ht="12.75" x14ac:dyDescent="0.2">
      <c r="A710" s="177"/>
      <c r="B710" s="191"/>
      <c r="C710" s="192"/>
      <c r="D710" s="192"/>
      <c r="E710" s="192"/>
    </row>
    <row r="2613" spans="1:5" x14ac:dyDescent="0.25">
      <c r="A2613" s="143"/>
      <c r="B2613" s="170"/>
      <c r="C2613" s="190"/>
      <c r="D2613" s="190"/>
      <c r="E2613" s="190"/>
    </row>
  </sheetData>
  <mergeCells count="1">
    <mergeCell ref="A3:E3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6"/>
  <sheetViews>
    <sheetView topLeftCell="E1" workbookViewId="0">
      <selection activeCell="K779" sqref="K779"/>
    </sheetView>
  </sheetViews>
  <sheetFormatPr defaultRowHeight="15" x14ac:dyDescent="0.25"/>
  <cols>
    <col min="1" max="1" width="5.42578125" style="31" hidden="1" customWidth="1"/>
    <col min="2" max="2" width="4" style="32" hidden="1" customWidth="1"/>
    <col min="3" max="3" width="4" style="49" hidden="1" customWidth="1"/>
    <col min="4" max="4" width="3.140625" style="49" hidden="1" customWidth="1"/>
    <col min="5" max="5" width="1.140625" style="116" customWidth="1"/>
    <col min="6" max="6" width="3.140625" style="49" hidden="1" customWidth="1"/>
    <col min="7" max="7" width="3.7109375" style="117" hidden="1" customWidth="1"/>
    <col min="8" max="8" width="4.28515625" style="118" customWidth="1"/>
    <col min="9" max="9" width="0.140625" style="119" hidden="1" customWidth="1"/>
    <col min="10" max="10" width="4.28515625" style="119" hidden="1" customWidth="1"/>
    <col min="11" max="11" width="58.42578125" style="120" customWidth="1"/>
    <col min="12" max="14" width="12.85546875" style="121" customWidth="1"/>
    <col min="15" max="15" width="8.42578125" style="41" hidden="1" customWidth="1"/>
    <col min="16" max="16384" width="9.140625" style="42"/>
  </cols>
  <sheetData>
    <row r="1" spans="1:15" s="30" customFormat="1" ht="27" customHeight="1" x14ac:dyDescent="0.25">
      <c r="A1" s="18"/>
      <c r="B1" s="19" t="s">
        <v>98</v>
      </c>
      <c r="C1" s="20" t="s">
        <v>99</v>
      </c>
      <c r="D1" s="21" t="s">
        <v>100</v>
      </c>
      <c r="E1" s="22" t="s">
        <v>101</v>
      </c>
      <c r="F1" s="23" t="s">
        <v>102</v>
      </c>
      <c r="G1" s="24" t="s">
        <v>103</v>
      </c>
      <c r="H1" s="25" t="s">
        <v>104</v>
      </c>
      <c r="I1" s="26" t="s">
        <v>105</v>
      </c>
      <c r="J1" s="27" t="s">
        <v>106</v>
      </c>
      <c r="K1" s="25" t="s">
        <v>296</v>
      </c>
      <c r="L1" s="28" t="s">
        <v>2</v>
      </c>
      <c r="M1" s="28" t="s">
        <v>3</v>
      </c>
      <c r="N1" s="28" t="s">
        <v>4</v>
      </c>
      <c r="O1" s="29" t="s">
        <v>107</v>
      </c>
    </row>
    <row r="2" spans="1:15" ht="3.75" customHeight="1" x14ac:dyDescent="0.25">
      <c r="A2" s="31">
        <f t="shared" ref="A2:A3" si="0">H2</f>
        <v>0</v>
      </c>
      <c r="B2" s="32" t="str">
        <f t="shared" ref="B2:B3" si="1">IF(J2&gt;0,G2," ")</f>
        <v xml:space="preserve"> </v>
      </c>
      <c r="C2" s="33" t="str">
        <f t="shared" ref="C2:C65" si="2">IF(I2&gt;0,LEFT(E2,3),"  ")</f>
        <v xml:space="preserve">  </v>
      </c>
      <c r="D2" s="33" t="str">
        <f t="shared" ref="D2:D65" si="3">IF(I2&gt;0,LEFT(E2,4),"  ")</f>
        <v xml:space="preserve">  </v>
      </c>
      <c r="E2" s="34"/>
      <c r="F2" s="35"/>
      <c r="G2" s="36"/>
      <c r="H2" s="37"/>
      <c r="I2" s="38"/>
      <c r="J2" s="38"/>
      <c r="K2" s="39"/>
      <c r="L2" s="40"/>
      <c r="M2" s="40"/>
      <c r="N2" s="40"/>
    </row>
    <row r="3" spans="1:15" ht="16.5" customHeight="1" x14ac:dyDescent="0.25">
      <c r="A3" s="31" t="str">
        <f t="shared" si="0"/>
        <v>GLAVA 012 02</v>
      </c>
      <c r="B3" s="32" t="str">
        <f t="shared" si="1"/>
        <v xml:space="preserve"> </v>
      </c>
      <c r="C3" s="33" t="str">
        <f t="shared" si="2"/>
        <v xml:space="preserve">  </v>
      </c>
      <c r="D3" s="33" t="str">
        <f t="shared" si="3"/>
        <v xml:space="preserve">  </v>
      </c>
      <c r="E3" s="43"/>
      <c r="F3" s="44"/>
      <c r="G3" s="45"/>
      <c r="H3" s="46" t="s">
        <v>108</v>
      </c>
      <c r="I3" s="47"/>
      <c r="J3" s="47"/>
      <c r="K3" s="46" t="s">
        <v>109</v>
      </c>
      <c r="L3" s="48">
        <f>SUM(L16,L93,L179,L561)</f>
        <v>8242336</v>
      </c>
      <c r="M3" s="48">
        <f>SUM(M16,M93,M179,M561)</f>
        <v>185013</v>
      </c>
      <c r="N3" s="48">
        <f>SUM(N16,N93,N179,N561)</f>
        <v>8427349</v>
      </c>
    </row>
    <row r="4" spans="1:15" x14ac:dyDescent="0.25">
      <c r="E4" s="43"/>
      <c r="F4" s="44"/>
      <c r="G4" s="45"/>
      <c r="H4" s="50">
        <v>11</v>
      </c>
      <c r="I4" s="51"/>
      <c r="J4" s="51"/>
      <c r="K4" s="46" t="s">
        <v>110</v>
      </c>
      <c r="L4" s="52">
        <f t="shared" ref="L4:N15" si="4">SUMIF($G$16:$G$736,$H4,L$16:L$736)</f>
        <v>1600</v>
      </c>
      <c r="M4" s="52">
        <f t="shared" si="4"/>
        <v>21959</v>
      </c>
      <c r="N4" s="52">
        <f t="shared" si="4"/>
        <v>23559</v>
      </c>
    </row>
    <row r="5" spans="1:15" x14ac:dyDescent="0.25">
      <c r="E5" s="43"/>
      <c r="F5" s="44"/>
      <c r="G5" s="45"/>
      <c r="H5" s="50">
        <v>12</v>
      </c>
      <c r="I5" s="51"/>
      <c r="J5" s="51"/>
      <c r="K5" s="46" t="s">
        <v>111</v>
      </c>
      <c r="L5" s="52">
        <f t="shared" si="4"/>
        <v>900310</v>
      </c>
      <c r="M5" s="52">
        <f t="shared" si="4"/>
        <v>37120</v>
      </c>
      <c r="N5" s="52">
        <f t="shared" si="4"/>
        <v>937430</v>
      </c>
    </row>
    <row r="6" spans="1:15" x14ac:dyDescent="0.25">
      <c r="E6" s="43"/>
      <c r="F6" s="44"/>
      <c r="G6" s="45"/>
      <c r="H6" s="50">
        <v>32</v>
      </c>
      <c r="I6" s="51"/>
      <c r="J6" s="51"/>
      <c r="K6" s="46" t="s">
        <v>112</v>
      </c>
      <c r="L6" s="52">
        <f t="shared" si="4"/>
        <v>55200</v>
      </c>
      <c r="M6" s="52">
        <f t="shared" si="4"/>
        <v>0</v>
      </c>
      <c r="N6" s="52">
        <f t="shared" si="4"/>
        <v>55200</v>
      </c>
    </row>
    <row r="7" spans="1:15" ht="15" customHeight="1" x14ac:dyDescent="0.25">
      <c r="E7" s="43"/>
      <c r="F7" s="44"/>
      <c r="G7" s="45"/>
      <c r="H7" s="50">
        <v>49</v>
      </c>
      <c r="I7" s="51"/>
      <c r="J7" s="51"/>
      <c r="K7" s="46" t="s">
        <v>113</v>
      </c>
      <c r="L7" s="52">
        <f t="shared" si="4"/>
        <v>4500</v>
      </c>
      <c r="M7" s="52">
        <f t="shared" si="4"/>
        <v>1960</v>
      </c>
      <c r="N7" s="52">
        <f t="shared" si="4"/>
        <v>6460</v>
      </c>
    </row>
    <row r="8" spans="1:15" x14ac:dyDescent="0.25">
      <c r="E8" s="43"/>
      <c r="F8" s="44"/>
      <c r="G8" s="45"/>
      <c r="H8" s="50">
        <v>51</v>
      </c>
      <c r="I8" s="51"/>
      <c r="J8" s="51"/>
      <c r="K8" s="46" t="s">
        <v>114</v>
      </c>
      <c r="L8" s="52">
        <f t="shared" si="4"/>
        <v>0</v>
      </c>
      <c r="M8" s="52">
        <f t="shared" si="4"/>
        <v>0</v>
      </c>
      <c r="N8" s="52">
        <f t="shared" si="4"/>
        <v>0</v>
      </c>
    </row>
    <row r="9" spans="1:15" x14ac:dyDescent="0.25">
      <c r="E9" s="43"/>
      <c r="F9" s="44"/>
      <c r="G9" s="45"/>
      <c r="H9" s="50">
        <v>52</v>
      </c>
      <c r="I9" s="51"/>
      <c r="J9" s="51"/>
      <c r="K9" s="46" t="s">
        <v>115</v>
      </c>
      <c r="L9" s="52">
        <f t="shared" si="4"/>
        <v>12026</v>
      </c>
      <c r="M9" s="52">
        <f t="shared" si="4"/>
        <v>3944</v>
      </c>
      <c r="N9" s="52">
        <f t="shared" si="4"/>
        <v>15970</v>
      </c>
    </row>
    <row r="10" spans="1:15" ht="15.75" customHeight="1" x14ac:dyDescent="0.25">
      <c r="E10" s="43"/>
      <c r="F10" s="44"/>
      <c r="G10" s="45"/>
      <c r="H10" s="50">
        <v>54</v>
      </c>
      <c r="I10" s="51"/>
      <c r="J10" s="51"/>
      <c r="K10" s="46" t="s">
        <v>116</v>
      </c>
      <c r="L10" s="52">
        <f t="shared" si="4"/>
        <v>7230800</v>
      </c>
      <c r="M10" s="52">
        <f t="shared" si="4"/>
        <v>120030</v>
      </c>
      <c r="N10" s="52">
        <f t="shared" si="4"/>
        <v>7350830</v>
      </c>
    </row>
    <row r="11" spans="1:15" ht="14.25" customHeight="1" x14ac:dyDescent="0.25">
      <c r="E11" s="43"/>
      <c r="F11" s="44"/>
      <c r="G11" s="45"/>
      <c r="H11" s="50">
        <v>61</v>
      </c>
      <c r="I11" s="51"/>
      <c r="J11" s="51"/>
      <c r="K11" s="46" t="s">
        <v>117</v>
      </c>
      <c r="L11" s="52">
        <f t="shared" si="4"/>
        <v>0</v>
      </c>
      <c r="M11" s="52">
        <f t="shared" si="4"/>
        <v>0</v>
      </c>
      <c r="N11" s="52">
        <f t="shared" si="4"/>
        <v>0</v>
      </c>
    </row>
    <row r="12" spans="1:15" ht="13.5" customHeight="1" x14ac:dyDescent="0.25">
      <c r="E12" s="43"/>
      <c r="F12" s="44"/>
      <c r="G12" s="45"/>
      <c r="H12" s="50">
        <v>62</v>
      </c>
      <c r="I12" s="51"/>
      <c r="J12" s="51"/>
      <c r="K12" s="46" t="s">
        <v>118</v>
      </c>
      <c r="L12" s="52">
        <f t="shared" si="4"/>
        <v>37000</v>
      </c>
      <c r="M12" s="52">
        <f t="shared" si="4"/>
        <v>0</v>
      </c>
      <c r="N12" s="52">
        <f t="shared" si="4"/>
        <v>37000</v>
      </c>
    </row>
    <row r="13" spans="1:15" ht="27" customHeight="1" x14ac:dyDescent="0.25">
      <c r="E13" s="43"/>
      <c r="F13" s="44"/>
      <c r="G13" s="45"/>
      <c r="H13" s="50">
        <v>72</v>
      </c>
      <c r="I13" s="51"/>
      <c r="J13" s="51"/>
      <c r="K13" s="46" t="s">
        <v>119</v>
      </c>
      <c r="L13" s="52">
        <f t="shared" si="4"/>
        <v>900</v>
      </c>
      <c r="M13" s="52">
        <f>SUMIF($G$16:$G$736,$H13,M$16:M$736)</f>
        <v>0</v>
      </c>
      <c r="N13" s="52">
        <f t="shared" si="4"/>
        <v>900</v>
      </c>
    </row>
    <row r="14" spans="1:15" ht="39" hidden="1" customHeight="1" x14ac:dyDescent="0.25">
      <c r="E14" s="43"/>
      <c r="F14" s="44"/>
      <c r="G14" s="45"/>
      <c r="H14" s="50">
        <v>81</v>
      </c>
      <c r="I14" s="51"/>
      <c r="J14" s="51"/>
      <c r="K14" s="46" t="s">
        <v>120</v>
      </c>
      <c r="L14" s="52">
        <f t="shared" si="4"/>
        <v>0</v>
      </c>
      <c r="M14" s="52">
        <f t="shared" si="4"/>
        <v>0</v>
      </c>
      <c r="N14" s="52">
        <f t="shared" si="4"/>
        <v>0</v>
      </c>
    </row>
    <row r="15" spans="1:15" hidden="1" x14ac:dyDescent="0.25">
      <c r="E15" s="43"/>
      <c r="F15" s="44"/>
      <c r="G15" s="45"/>
      <c r="H15" s="50">
        <v>82</v>
      </c>
      <c r="I15" s="51"/>
      <c r="J15" s="51"/>
      <c r="K15" s="46" t="s">
        <v>121</v>
      </c>
      <c r="L15" s="52">
        <f t="shared" si="4"/>
        <v>0</v>
      </c>
      <c r="M15" s="52">
        <f t="shared" si="4"/>
        <v>0</v>
      </c>
      <c r="N15" s="52">
        <f t="shared" si="4"/>
        <v>0</v>
      </c>
    </row>
    <row r="16" spans="1:15" ht="25.5" hidden="1" x14ac:dyDescent="0.25">
      <c r="A16" s="31" t="str">
        <f t="shared" ref="A16:A106" si="5">H16</f>
        <v>Program 7006</v>
      </c>
      <c r="B16" s="32" t="str">
        <f t="shared" ref="B16:B106" si="6">IF(J16&gt;0,G16," ")</f>
        <v xml:space="preserve"> </v>
      </c>
      <c r="C16" s="33" t="str">
        <f t="shared" si="2"/>
        <v xml:space="preserve">  </v>
      </c>
      <c r="D16" s="33" t="str">
        <f t="shared" si="3"/>
        <v xml:space="preserve">  </v>
      </c>
      <c r="E16" s="53"/>
      <c r="F16" s="54"/>
      <c r="G16" s="55"/>
      <c r="H16" s="56" t="s">
        <v>122</v>
      </c>
      <c r="I16" s="51"/>
      <c r="J16" s="51"/>
      <c r="K16" s="57" t="s">
        <v>123</v>
      </c>
      <c r="L16" s="58">
        <f>SUM(L17,L31,L38,L75)</f>
        <v>0</v>
      </c>
      <c r="M16" s="58">
        <f t="shared" ref="M16:N16" si="7">SUM(M17,M31,M38,M75)</f>
        <v>0</v>
      </c>
      <c r="N16" s="58">
        <f t="shared" si="7"/>
        <v>0</v>
      </c>
    </row>
    <row r="17" spans="1:15" ht="25.5" hidden="1" x14ac:dyDescent="0.25">
      <c r="C17" s="33"/>
      <c r="D17" s="33"/>
      <c r="E17" s="59" t="s">
        <v>124</v>
      </c>
      <c r="F17" s="60">
        <v>121</v>
      </c>
      <c r="G17" s="61"/>
      <c r="H17" s="62" t="s">
        <v>125</v>
      </c>
      <c r="I17" s="63"/>
      <c r="J17" s="63"/>
      <c r="K17" s="64" t="s">
        <v>126</v>
      </c>
      <c r="L17" s="65">
        <f>SUM(L18)</f>
        <v>0</v>
      </c>
      <c r="M17" s="65">
        <f>SUM(M18)</f>
        <v>0</v>
      </c>
      <c r="N17" s="65">
        <f>SUM(N18)</f>
        <v>0</v>
      </c>
      <c r="O17" s="66"/>
    </row>
    <row r="18" spans="1:15" hidden="1" x14ac:dyDescent="0.25">
      <c r="C18" s="33"/>
      <c r="D18" s="33"/>
      <c r="E18" s="34"/>
      <c r="F18" s="35"/>
      <c r="G18" s="36"/>
      <c r="H18" s="37">
        <v>4</v>
      </c>
      <c r="I18" s="38"/>
      <c r="J18" s="38"/>
      <c r="K18" s="39" t="s">
        <v>127</v>
      </c>
      <c r="L18" s="67">
        <f t="shared" ref="L18:N18" si="8">SUM(L19)</f>
        <v>0</v>
      </c>
      <c r="M18" s="67">
        <f t="shared" si="8"/>
        <v>0</v>
      </c>
      <c r="N18" s="67">
        <f t="shared" si="8"/>
        <v>0</v>
      </c>
      <c r="O18" s="66"/>
    </row>
    <row r="19" spans="1:15" hidden="1" x14ac:dyDescent="0.25">
      <c r="C19" s="33"/>
      <c r="D19" s="33"/>
      <c r="E19" s="34"/>
      <c r="F19" s="35"/>
      <c r="G19" s="36"/>
      <c r="H19" s="37">
        <v>42</v>
      </c>
      <c r="I19" s="38"/>
      <c r="J19" s="38"/>
      <c r="K19" s="39" t="s">
        <v>128</v>
      </c>
      <c r="L19" s="67">
        <f t="shared" ref="L19:N19" si="9">SUM(L20,L22,L28)</f>
        <v>0</v>
      </c>
      <c r="M19" s="67">
        <f t="shared" si="9"/>
        <v>0</v>
      </c>
      <c r="N19" s="67">
        <f t="shared" si="9"/>
        <v>0</v>
      </c>
      <c r="O19" s="68"/>
    </row>
    <row r="20" spans="1:15" hidden="1" x14ac:dyDescent="0.25">
      <c r="C20" s="33"/>
      <c r="D20" s="33"/>
      <c r="E20" s="34"/>
      <c r="F20" s="35"/>
      <c r="G20" s="36"/>
      <c r="H20" s="37">
        <v>421</v>
      </c>
      <c r="I20" s="38"/>
      <c r="J20" s="38"/>
      <c r="K20" s="39" t="s">
        <v>129</v>
      </c>
      <c r="L20" s="67">
        <f t="shared" ref="L20:N20" si="10">SUM(L21)</f>
        <v>0</v>
      </c>
      <c r="M20" s="67">
        <f t="shared" si="10"/>
        <v>0</v>
      </c>
      <c r="N20" s="67">
        <f t="shared" si="10"/>
        <v>0</v>
      </c>
    </row>
    <row r="21" spans="1:15" hidden="1" x14ac:dyDescent="0.25">
      <c r="C21" s="33"/>
      <c r="D21" s="33"/>
      <c r="E21" s="34" t="s">
        <v>124</v>
      </c>
      <c r="F21" s="35">
        <v>121</v>
      </c>
      <c r="G21" s="36">
        <v>12</v>
      </c>
      <c r="H21" s="37">
        <v>4212</v>
      </c>
      <c r="I21" s="69">
        <v>7001</v>
      </c>
      <c r="J21" s="70">
        <v>912</v>
      </c>
      <c r="K21" s="39" t="s">
        <v>63</v>
      </c>
      <c r="L21" s="71"/>
      <c r="M21" s="71"/>
      <c r="N21" s="71"/>
      <c r="O21" s="41">
        <v>121</v>
      </c>
    </row>
    <row r="22" spans="1:15" hidden="1" x14ac:dyDescent="0.25">
      <c r="C22" s="33"/>
      <c r="D22" s="33"/>
      <c r="E22" s="34"/>
      <c r="F22" s="35"/>
      <c r="G22" s="36"/>
      <c r="H22" s="37">
        <v>422</v>
      </c>
      <c r="I22" s="38"/>
      <c r="J22" s="38"/>
      <c r="K22" s="39" t="s">
        <v>130</v>
      </c>
      <c r="L22" s="67">
        <f>SUM(L23:L27)</f>
        <v>0</v>
      </c>
      <c r="M22" s="67">
        <f>SUM(M23:M27)</f>
        <v>0</v>
      </c>
      <c r="N22" s="67">
        <f>SUM(N23:N27)</f>
        <v>0</v>
      </c>
      <c r="O22" s="72"/>
    </row>
    <row r="23" spans="1:15" hidden="1" x14ac:dyDescent="0.25">
      <c r="C23" s="33"/>
      <c r="D23" s="33"/>
      <c r="E23" s="34" t="s">
        <v>124</v>
      </c>
      <c r="F23" s="35">
        <v>121</v>
      </c>
      <c r="G23" s="36">
        <v>12</v>
      </c>
      <c r="H23" s="37">
        <v>4221</v>
      </c>
      <c r="I23" s="69">
        <v>7002</v>
      </c>
      <c r="J23" s="70">
        <v>913</v>
      </c>
      <c r="K23" s="39" t="s">
        <v>66</v>
      </c>
      <c r="L23" s="71"/>
      <c r="M23" s="71"/>
      <c r="N23" s="71"/>
      <c r="O23" s="41">
        <v>121</v>
      </c>
    </row>
    <row r="24" spans="1:15" hidden="1" x14ac:dyDescent="0.25">
      <c r="C24" s="33"/>
      <c r="D24" s="33"/>
      <c r="E24" s="34" t="s">
        <v>124</v>
      </c>
      <c r="F24" s="35">
        <v>121</v>
      </c>
      <c r="G24" s="36">
        <v>12</v>
      </c>
      <c r="H24" s="37">
        <v>4222</v>
      </c>
      <c r="I24" s="69">
        <v>7003</v>
      </c>
      <c r="J24" s="70">
        <v>914</v>
      </c>
      <c r="K24" s="39" t="s">
        <v>131</v>
      </c>
      <c r="L24" s="71"/>
      <c r="M24" s="71"/>
      <c r="N24" s="71"/>
      <c r="O24" s="41">
        <v>121</v>
      </c>
    </row>
    <row r="25" spans="1:15" hidden="1" x14ac:dyDescent="0.25">
      <c r="C25" s="33"/>
      <c r="D25" s="33"/>
      <c r="E25" s="34" t="s">
        <v>124</v>
      </c>
      <c r="F25" s="35">
        <v>121</v>
      </c>
      <c r="G25" s="36">
        <v>12</v>
      </c>
      <c r="H25" s="37">
        <v>4223</v>
      </c>
      <c r="I25" s="69">
        <v>7004</v>
      </c>
      <c r="J25" s="70">
        <v>915</v>
      </c>
      <c r="K25" s="39" t="s">
        <v>132</v>
      </c>
      <c r="L25" s="71"/>
      <c r="M25" s="71"/>
      <c r="N25" s="71"/>
      <c r="O25" s="41">
        <v>121</v>
      </c>
    </row>
    <row r="26" spans="1:15" hidden="1" x14ac:dyDescent="0.25">
      <c r="C26" s="33"/>
      <c r="D26" s="33"/>
      <c r="E26" s="34" t="s">
        <v>124</v>
      </c>
      <c r="F26" s="35">
        <v>121</v>
      </c>
      <c r="G26" s="36">
        <v>12</v>
      </c>
      <c r="H26" s="37">
        <v>4226</v>
      </c>
      <c r="I26" s="69">
        <v>7005</v>
      </c>
      <c r="J26" s="70">
        <v>916</v>
      </c>
      <c r="K26" s="39" t="s">
        <v>133</v>
      </c>
      <c r="L26" s="71"/>
      <c r="M26" s="71"/>
      <c r="N26" s="71"/>
      <c r="O26" s="41">
        <v>121</v>
      </c>
    </row>
    <row r="27" spans="1:15" hidden="1" x14ac:dyDescent="0.25">
      <c r="C27" s="33"/>
      <c r="D27" s="33"/>
      <c r="E27" s="34" t="s">
        <v>124</v>
      </c>
      <c r="F27" s="35">
        <v>121</v>
      </c>
      <c r="G27" s="36">
        <v>12</v>
      </c>
      <c r="H27" s="37">
        <v>4227</v>
      </c>
      <c r="I27" s="69">
        <v>7006</v>
      </c>
      <c r="J27" s="70">
        <v>917</v>
      </c>
      <c r="K27" s="39" t="s">
        <v>69</v>
      </c>
      <c r="L27" s="71"/>
      <c r="M27" s="71"/>
      <c r="N27" s="71"/>
      <c r="O27" s="41">
        <v>121</v>
      </c>
    </row>
    <row r="28" spans="1:15" hidden="1" x14ac:dyDescent="0.25">
      <c r="C28" s="33"/>
      <c r="D28" s="33"/>
      <c r="E28" s="34"/>
      <c r="F28" s="35"/>
      <c r="G28" s="36"/>
      <c r="H28" s="37">
        <v>423</v>
      </c>
      <c r="I28" s="38"/>
      <c r="J28" s="38"/>
      <c r="K28" s="73" t="s">
        <v>134</v>
      </c>
      <c r="L28" s="67">
        <f t="shared" ref="L28:N28" si="11">SUM(L29)</f>
        <v>0</v>
      </c>
      <c r="M28" s="67">
        <f t="shared" si="11"/>
        <v>0</v>
      </c>
      <c r="N28" s="67">
        <f t="shared" si="11"/>
        <v>0</v>
      </c>
    </row>
    <row r="29" spans="1:15" hidden="1" x14ac:dyDescent="0.25">
      <c r="C29" s="33"/>
      <c r="D29" s="33"/>
      <c r="E29" s="34" t="s">
        <v>124</v>
      </c>
      <c r="F29" s="35">
        <v>121</v>
      </c>
      <c r="G29" s="36">
        <v>12</v>
      </c>
      <c r="H29" s="37">
        <v>4231</v>
      </c>
      <c r="I29" s="69">
        <v>7007</v>
      </c>
      <c r="J29" s="70">
        <v>918</v>
      </c>
      <c r="K29" s="73" t="s">
        <v>71</v>
      </c>
      <c r="L29" s="71"/>
      <c r="M29" s="71"/>
      <c r="N29" s="71"/>
      <c r="O29" s="41">
        <v>121</v>
      </c>
    </row>
    <row r="30" spans="1:15" hidden="1" x14ac:dyDescent="0.25">
      <c r="C30" s="33"/>
      <c r="D30" s="33"/>
      <c r="E30" s="34"/>
      <c r="F30" s="35"/>
      <c r="G30" s="36"/>
      <c r="H30" s="37"/>
      <c r="I30" s="38"/>
      <c r="J30" s="38"/>
      <c r="K30" s="39"/>
      <c r="L30" s="67"/>
      <c r="M30" s="67"/>
      <c r="N30" s="67"/>
      <c r="O30" s="72"/>
    </row>
    <row r="31" spans="1:15" ht="25.5" hidden="1" x14ac:dyDescent="0.25">
      <c r="A31" s="31" t="str">
        <f t="shared" si="5"/>
        <v>K 7006 07</v>
      </c>
      <c r="B31" s="32" t="str">
        <f t="shared" si="6"/>
        <v xml:space="preserve"> </v>
      </c>
      <c r="C31" s="33" t="str">
        <f t="shared" si="2"/>
        <v xml:space="preserve">  </v>
      </c>
      <c r="D31" s="33" t="str">
        <f t="shared" si="3"/>
        <v xml:space="preserve">  </v>
      </c>
      <c r="E31" s="59" t="s">
        <v>124</v>
      </c>
      <c r="F31" s="60">
        <v>121</v>
      </c>
      <c r="G31" s="61"/>
      <c r="H31" s="74" t="s">
        <v>135</v>
      </c>
      <c r="I31" s="38"/>
      <c r="J31" s="38"/>
      <c r="K31" s="64" t="s">
        <v>136</v>
      </c>
      <c r="L31" s="65">
        <f>SUM(L32)</f>
        <v>0</v>
      </c>
      <c r="M31" s="65">
        <f>SUM(M32)</f>
        <v>0</v>
      </c>
      <c r="N31" s="65">
        <f>SUM(N32)</f>
        <v>0</v>
      </c>
      <c r="O31" s="72"/>
    </row>
    <row r="32" spans="1:15" hidden="1" x14ac:dyDescent="0.25">
      <c r="A32" s="31">
        <f t="shared" si="5"/>
        <v>3</v>
      </c>
      <c r="B32" s="32" t="str">
        <f t="shared" si="6"/>
        <v xml:space="preserve"> </v>
      </c>
      <c r="C32" s="33" t="str">
        <f t="shared" si="2"/>
        <v xml:space="preserve">  </v>
      </c>
      <c r="D32" s="33" t="str">
        <f t="shared" si="3"/>
        <v xml:space="preserve">  </v>
      </c>
      <c r="E32" s="34"/>
      <c r="F32" s="35"/>
      <c r="G32" s="36"/>
      <c r="H32" s="37">
        <v>3</v>
      </c>
      <c r="I32" s="38"/>
      <c r="J32" s="38"/>
      <c r="K32" s="39" t="s">
        <v>137</v>
      </c>
      <c r="L32" s="67">
        <f t="shared" ref="L32:N32" si="12">SUM(L33)</f>
        <v>0</v>
      </c>
      <c r="M32" s="67">
        <f t="shared" si="12"/>
        <v>0</v>
      </c>
      <c r="N32" s="67">
        <f t="shared" si="12"/>
        <v>0</v>
      </c>
    </row>
    <row r="33" spans="1:15" hidden="1" x14ac:dyDescent="0.25">
      <c r="A33" s="31">
        <f t="shared" si="5"/>
        <v>32</v>
      </c>
      <c r="B33" s="32" t="str">
        <f t="shared" si="6"/>
        <v xml:space="preserve"> </v>
      </c>
      <c r="C33" s="33" t="str">
        <f t="shared" si="2"/>
        <v xml:space="preserve">  </v>
      </c>
      <c r="D33" s="33" t="str">
        <f t="shared" si="3"/>
        <v xml:space="preserve">  </v>
      </c>
      <c r="E33" s="34"/>
      <c r="F33" s="35"/>
      <c r="G33" s="36"/>
      <c r="H33" s="37">
        <v>32</v>
      </c>
      <c r="I33" s="38"/>
      <c r="J33" s="38"/>
      <c r="K33" s="39" t="s">
        <v>138</v>
      </c>
      <c r="L33" s="67">
        <f>SUM(L34)</f>
        <v>0</v>
      </c>
      <c r="M33" s="67">
        <f>SUM(M34)</f>
        <v>0</v>
      </c>
      <c r="N33" s="67">
        <f>SUM(N34)</f>
        <v>0</v>
      </c>
    </row>
    <row r="34" spans="1:15" hidden="1" x14ac:dyDescent="0.25">
      <c r="A34" s="31">
        <f t="shared" si="5"/>
        <v>323</v>
      </c>
      <c r="B34" s="32" t="str">
        <f t="shared" si="6"/>
        <v xml:space="preserve"> </v>
      </c>
      <c r="C34" s="33" t="str">
        <f t="shared" si="2"/>
        <v xml:space="preserve">  </v>
      </c>
      <c r="D34" s="33" t="str">
        <f t="shared" si="3"/>
        <v xml:space="preserve">  </v>
      </c>
      <c r="E34" s="34"/>
      <c r="F34" s="35"/>
      <c r="G34" s="36"/>
      <c r="H34" s="37">
        <v>323</v>
      </c>
      <c r="I34" s="38"/>
      <c r="J34" s="38"/>
      <c r="K34" s="39" t="s">
        <v>139</v>
      </c>
      <c r="L34" s="67">
        <f>SUM(L35:L36)</f>
        <v>0</v>
      </c>
      <c r="M34" s="67">
        <f>SUM(M35:M36)</f>
        <v>0</v>
      </c>
      <c r="N34" s="67">
        <f>SUM(N35:N36)</f>
        <v>0</v>
      </c>
      <c r="O34" s="72"/>
    </row>
    <row r="35" spans="1:15" hidden="1" x14ac:dyDescent="0.25">
      <c r="A35" s="31">
        <f t="shared" si="5"/>
        <v>3232</v>
      </c>
      <c r="B35" s="32">
        <f t="shared" si="6"/>
        <v>12</v>
      </c>
      <c r="C35" s="33" t="str">
        <f t="shared" si="2"/>
        <v>091</v>
      </c>
      <c r="D35" s="33" t="str">
        <f t="shared" si="3"/>
        <v>0912</v>
      </c>
      <c r="E35" s="34" t="s">
        <v>124</v>
      </c>
      <c r="F35" s="35">
        <v>121</v>
      </c>
      <c r="G35" s="36">
        <v>12</v>
      </c>
      <c r="H35" s="37">
        <v>3232</v>
      </c>
      <c r="I35" s="70">
        <v>934</v>
      </c>
      <c r="J35" s="70">
        <v>934</v>
      </c>
      <c r="K35" s="39" t="s">
        <v>140</v>
      </c>
      <c r="L35" s="71"/>
      <c r="M35" s="71"/>
      <c r="N35" s="71"/>
      <c r="O35" s="41">
        <v>121</v>
      </c>
    </row>
    <row r="36" spans="1:15" hidden="1" x14ac:dyDescent="0.25">
      <c r="A36" s="31">
        <f t="shared" si="5"/>
        <v>3237</v>
      </c>
      <c r="B36" s="32">
        <f t="shared" si="6"/>
        <v>12</v>
      </c>
      <c r="C36" s="33" t="str">
        <f t="shared" si="2"/>
        <v>091</v>
      </c>
      <c r="D36" s="33" t="str">
        <f t="shared" si="3"/>
        <v>0912</v>
      </c>
      <c r="E36" s="34" t="s">
        <v>124</v>
      </c>
      <c r="F36" s="35">
        <v>121</v>
      </c>
      <c r="G36" s="36">
        <v>12</v>
      </c>
      <c r="H36" s="37">
        <v>3237</v>
      </c>
      <c r="I36" s="69">
        <v>7008</v>
      </c>
      <c r="J36" s="70">
        <v>934</v>
      </c>
      <c r="K36" s="39" t="s">
        <v>141</v>
      </c>
      <c r="L36" s="71"/>
      <c r="M36" s="71"/>
      <c r="N36" s="71"/>
      <c r="O36" s="41">
        <v>121</v>
      </c>
    </row>
    <row r="37" spans="1:15" hidden="1" x14ac:dyDescent="0.25">
      <c r="A37" s="31">
        <f t="shared" si="5"/>
        <v>0</v>
      </c>
      <c r="B37" s="32" t="str">
        <f t="shared" si="6"/>
        <v xml:space="preserve"> </v>
      </c>
      <c r="C37" s="33" t="str">
        <f t="shared" si="2"/>
        <v xml:space="preserve">  </v>
      </c>
      <c r="D37" s="33" t="str">
        <f t="shared" si="3"/>
        <v xml:space="preserve">  </v>
      </c>
      <c r="E37" s="34"/>
      <c r="F37" s="35"/>
      <c r="G37" s="36"/>
      <c r="H37" s="37"/>
      <c r="I37" s="38"/>
      <c r="J37" s="38"/>
      <c r="K37" s="39"/>
      <c r="L37" s="67"/>
      <c r="M37" s="67"/>
      <c r="N37" s="67"/>
    </row>
    <row r="38" spans="1:15" hidden="1" x14ac:dyDescent="0.25">
      <c r="A38" s="31" t="str">
        <f t="shared" si="5"/>
        <v>A 7006 04</v>
      </c>
      <c r="B38" s="32" t="str">
        <f t="shared" si="6"/>
        <v xml:space="preserve"> </v>
      </c>
      <c r="C38" s="33" t="str">
        <f t="shared" si="2"/>
        <v xml:space="preserve">  </v>
      </c>
      <c r="D38" s="33" t="str">
        <f t="shared" si="3"/>
        <v xml:space="preserve">  </v>
      </c>
      <c r="E38" s="59" t="s">
        <v>124</v>
      </c>
      <c r="F38" s="60">
        <v>121</v>
      </c>
      <c r="G38" s="61"/>
      <c r="H38" s="75" t="s">
        <v>142</v>
      </c>
      <c r="I38" s="38"/>
      <c r="J38" s="38"/>
      <c r="K38" s="64" t="s">
        <v>143</v>
      </c>
      <c r="L38" s="76">
        <f>SUM(L39)</f>
        <v>0</v>
      </c>
      <c r="M38" s="76">
        <f>SUM(M39)</f>
        <v>0</v>
      </c>
      <c r="N38" s="76">
        <f>SUM(N39)</f>
        <v>0</v>
      </c>
      <c r="O38" s="72"/>
    </row>
    <row r="39" spans="1:15" hidden="1" x14ac:dyDescent="0.25">
      <c r="A39" s="31">
        <f t="shared" si="5"/>
        <v>3</v>
      </c>
      <c r="B39" s="32" t="str">
        <f t="shared" si="6"/>
        <v xml:space="preserve"> </v>
      </c>
      <c r="C39" s="33" t="str">
        <f t="shared" si="2"/>
        <v xml:space="preserve">  </v>
      </c>
      <c r="D39" s="33" t="str">
        <f t="shared" si="3"/>
        <v xml:space="preserve">  </v>
      </c>
      <c r="E39" s="34"/>
      <c r="F39" s="35"/>
      <c r="G39" s="36"/>
      <c r="H39" s="37">
        <v>3</v>
      </c>
      <c r="I39" s="38"/>
      <c r="J39" s="38"/>
      <c r="K39" s="39" t="s">
        <v>137</v>
      </c>
      <c r="L39" s="67">
        <f>SUM(L40,L69)</f>
        <v>0</v>
      </c>
      <c r="M39" s="67">
        <f>SUM(M40,M69)</f>
        <v>0</v>
      </c>
      <c r="N39" s="67">
        <f>SUM(N40,N69)</f>
        <v>0</v>
      </c>
      <c r="O39" s="72"/>
    </row>
    <row r="40" spans="1:15" hidden="1" x14ac:dyDescent="0.25">
      <c r="A40" s="31">
        <f t="shared" si="5"/>
        <v>32</v>
      </c>
      <c r="B40" s="32" t="str">
        <f t="shared" si="6"/>
        <v xml:space="preserve"> </v>
      </c>
      <c r="C40" s="33" t="str">
        <f t="shared" si="2"/>
        <v xml:space="preserve">  </v>
      </c>
      <c r="D40" s="33" t="str">
        <f t="shared" si="3"/>
        <v xml:space="preserve">  </v>
      </c>
      <c r="E40" s="34"/>
      <c r="F40" s="35"/>
      <c r="G40" s="36"/>
      <c r="H40" s="37">
        <v>32</v>
      </c>
      <c r="I40" s="38"/>
      <c r="J40" s="38"/>
      <c r="K40" s="39" t="s">
        <v>138</v>
      </c>
      <c r="L40" s="67">
        <f>SUM(L41,L45,L51,L63,L61)</f>
        <v>0</v>
      </c>
      <c r="M40" s="67">
        <f>SUM(M41,M45,M51,M63,M61)</f>
        <v>0</v>
      </c>
      <c r="N40" s="67">
        <f>SUM(N41,N45,N51,N63,N61)</f>
        <v>0</v>
      </c>
    </row>
    <row r="41" spans="1:15" hidden="1" x14ac:dyDescent="0.25">
      <c r="A41" s="31">
        <f t="shared" si="5"/>
        <v>321</v>
      </c>
      <c r="B41" s="32" t="str">
        <f t="shared" si="6"/>
        <v xml:space="preserve"> </v>
      </c>
      <c r="C41" s="33" t="str">
        <f t="shared" si="2"/>
        <v xml:space="preserve">  </v>
      </c>
      <c r="D41" s="33" t="str">
        <f t="shared" si="3"/>
        <v xml:space="preserve">  </v>
      </c>
      <c r="E41" s="34"/>
      <c r="F41" s="35"/>
      <c r="G41" s="36"/>
      <c r="H41" s="37">
        <v>321</v>
      </c>
      <c r="I41" s="38"/>
      <c r="J41" s="38"/>
      <c r="K41" s="39" t="s">
        <v>144</v>
      </c>
      <c r="L41" s="67">
        <f>SUM(L42:L44)</f>
        <v>0</v>
      </c>
      <c r="M41" s="67">
        <f>SUM(M42:M44)</f>
        <v>0</v>
      </c>
      <c r="N41" s="67">
        <f>SUM(N42:N44)</f>
        <v>0</v>
      </c>
      <c r="O41" s="72"/>
    </row>
    <row r="42" spans="1:15" hidden="1" x14ac:dyDescent="0.25">
      <c r="A42" s="31">
        <f t="shared" si="5"/>
        <v>3211</v>
      </c>
      <c r="B42" s="32">
        <f t="shared" si="6"/>
        <v>12</v>
      </c>
      <c r="C42" s="33" t="str">
        <f t="shared" si="2"/>
        <v>091</v>
      </c>
      <c r="D42" s="33" t="str">
        <f t="shared" si="3"/>
        <v>0912</v>
      </c>
      <c r="E42" s="34" t="s">
        <v>124</v>
      </c>
      <c r="F42" s="35">
        <v>121</v>
      </c>
      <c r="G42" s="36">
        <v>12</v>
      </c>
      <c r="H42" s="37">
        <v>3211</v>
      </c>
      <c r="I42" s="70">
        <v>935</v>
      </c>
      <c r="J42" s="70">
        <v>935</v>
      </c>
      <c r="K42" s="39" t="s">
        <v>145</v>
      </c>
      <c r="L42" s="71"/>
      <c r="M42" s="71"/>
      <c r="N42" s="71"/>
      <c r="O42" s="41">
        <v>121</v>
      </c>
    </row>
    <row r="43" spans="1:15" hidden="1" x14ac:dyDescent="0.25">
      <c r="A43" s="31">
        <f t="shared" si="5"/>
        <v>3213</v>
      </c>
      <c r="B43" s="32">
        <f t="shared" si="6"/>
        <v>12</v>
      </c>
      <c r="C43" s="33" t="str">
        <f t="shared" si="2"/>
        <v>091</v>
      </c>
      <c r="D43" s="33" t="str">
        <f t="shared" si="3"/>
        <v>0912</v>
      </c>
      <c r="E43" s="34" t="s">
        <v>124</v>
      </c>
      <c r="F43" s="35">
        <v>121</v>
      </c>
      <c r="G43" s="36">
        <v>12</v>
      </c>
      <c r="H43" s="37">
        <v>3213</v>
      </c>
      <c r="I43" s="70">
        <v>936</v>
      </c>
      <c r="J43" s="70">
        <v>936</v>
      </c>
      <c r="K43" s="39" t="s">
        <v>146</v>
      </c>
      <c r="L43" s="71"/>
      <c r="M43" s="71"/>
      <c r="N43" s="71"/>
      <c r="O43" s="41">
        <v>121</v>
      </c>
    </row>
    <row r="44" spans="1:15" hidden="1" x14ac:dyDescent="0.25">
      <c r="A44" s="31">
        <f t="shared" si="5"/>
        <v>3214</v>
      </c>
      <c r="B44" s="32">
        <f t="shared" si="6"/>
        <v>12</v>
      </c>
      <c r="C44" s="33" t="str">
        <f t="shared" si="2"/>
        <v>091</v>
      </c>
      <c r="D44" s="33" t="str">
        <f t="shared" si="3"/>
        <v>0912</v>
      </c>
      <c r="E44" s="34" t="s">
        <v>124</v>
      </c>
      <c r="F44" s="35">
        <v>121</v>
      </c>
      <c r="G44" s="36">
        <v>12</v>
      </c>
      <c r="H44" s="37">
        <v>3214</v>
      </c>
      <c r="I44" s="70">
        <v>937</v>
      </c>
      <c r="J44" s="70">
        <v>937</v>
      </c>
      <c r="K44" s="39" t="s">
        <v>147</v>
      </c>
      <c r="L44" s="71"/>
      <c r="M44" s="71"/>
      <c r="N44" s="71"/>
      <c r="O44" s="41">
        <v>121</v>
      </c>
    </row>
    <row r="45" spans="1:15" hidden="1" x14ac:dyDescent="0.25">
      <c r="A45" s="31">
        <f t="shared" si="5"/>
        <v>322</v>
      </c>
      <c r="B45" s="32" t="str">
        <f t="shared" si="6"/>
        <v xml:space="preserve"> </v>
      </c>
      <c r="C45" s="33" t="str">
        <f t="shared" si="2"/>
        <v xml:space="preserve">  </v>
      </c>
      <c r="D45" s="33" t="str">
        <f t="shared" si="3"/>
        <v xml:space="preserve">  </v>
      </c>
      <c r="E45" s="34"/>
      <c r="F45" s="35"/>
      <c r="G45" s="36"/>
      <c r="H45" s="37">
        <v>322</v>
      </c>
      <c r="I45" s="38"/>
      <c r="J45" s="38"/>
      <c r="K45" s="39" t="s">
        <v>148</v>
      </c>
      <c r="L45" s="67">
        <f>SUM(L46:L50)</f>
        <v>0</v>
      </c>
      <c r="M45" s="67">
        <f>SUM(M46:M50)</f>
        <v>0</v>
      </c>
      <c r="N45" s="67">
        <f>SUM(N46:N50)</f>
        <v>0</v>
      </c>
    </row>
    <row r="46" spans="1:15" hidden="1" x14ac:dyDescent="0.25">
      <c r="A46" s="31">
        <f t="shared" si="5"/>
        <v>3221</v>
      </c>
      <c r="B46" s="32">
        <f t="shared" si="6"/>
        <v>12</v>
      </c>
      <c r="C46" s="33" t="str">
        <f t="shared" si="2"/>
        <v>091</v>
      </c>
      <c r="D46" s="33" t="str">
        <f t="shared" si="3"/>
        <v>0912</v>
      </c>
      <c r="E46" s="34" t="s">
        <v>124</v>
      </c>
      <c r="F46" s="35">
        <v>121</v>
      </c>
      <c r="G46" s="36">
        <v>12</v>
      </c>
      <c r="H46" s="37">
        <v>3221</v>
      </c>
      <c r="I46" s="70">
        <v>938</v>
      </c>
      <c r="J46" s="70">
        <v>938</v>
      </c>
      <c r="K46" s="39" t="s">
        <v>149</v>
      </c>
      <c r="L46" s="71"/>
      <c r="M46" s="71"/>
      <c r="N46" s="71"/>
      <c r="O46" s="41">
        <v>121</v>
      </c>
    </row>
    <row r="47" spans="1:15" hidden="1" x14ac:dyDescent="0.25">
      <c r="A47" s="31">
        <f t="shared" si="5"/>
        <v>3223</v>
      </c>
      <c r="B47" s="32">
        <f t="shared" si="6"/>
        <v>12</v>
      </c>
      <c r="C47" s="33" t="str">
        <f t="shared" si="2"/>
        <v>091</v>
      </c>
      <c r="D47" s="33" t="str">
        <f t="shared" si="3"/>
        <v>0912</v>
      </c>
      <c r="E47" s="34" t="s">
        <v>124</v>
      </c>
      <c r="F47" s="35">
        <v>121</v>
      </c>
      <c r="G47" s="36">
        <v>12</v>
      </c>
      <c r="H47" s="37">
        <v>3223</v>
      </c>
      <c r="I47" s="70">
        <v>939</v>
      </c>
      <c r="J47" s="70">
        <v>939</v>
      </c>
      <c r="K47" s="39" t="s">
        <v>150</v>
      </c>
      <c r="L47" s="71"/>
      <c r="M47" s="71"/>
      <c r="N47" s="71"/>
      <c r="O47" s="41">
        <v>121</v>
      </c>
    </row>
    <row r="48" spans="1:15" hidden="1" x14ac:dyDescent="0.25">
      <c r="A48" s="31">
        <f t="shared" si="5"/>
        <v>3224</v>
      </c>
      <c r="B48" s="32">
        <f t="shared" si="6"/>
        <v>12</v>
      </c>
      <c r="C48" s="33" t="str">
        <f t="shared" si="2"/>
        <v>091</v>
      </c>
      <c r="D48" s="33" t="str">
        <f t="shared" si="3"/>
        <v>0912</v>
      </c>
      <c r="E48" s="34" t="s">
        <v>124</v>
      </c>
      <c r="F48" s="35">
        <v>121</v>
      </c>
      <c r="G48" s="36">
        <v>12</v>
      </c>
      <c r="H48" s="37">
        <v>3224</v>
      </c>
      <c r="I48" s="70">
        <v>940</v>
      </c>
      <c r="J48" s="70">
        <v>940</v>
      </c>
      <c r="K48" s="39" t="s">
        <v>151</v>
      </c>
      <c r="L48" s="71"/>
      <c r="M48" s="71"/>
      <c r="N48" s="71"/>
      <c r="O48" s="41">
        <v>121</v>
      </c>
    </row>
    <row r="49" spans="1:15" hidden="1" x14ac:dyDescent="0.25">
      <c r="A49" s="31">
        <f t="shared" si="5"/>
        <v>3225</v>
      </c>
      <c r="B49" s="32">
        <f t="shared" si="6"/>
        <v>12</v>
      </c>
      <c r="C49" s="33" t="str">
        <f t="shared" si="2"/>
        <v>091</v>
      </c>
      <c r="D49" s="33" t="str">
        <f t="shared" si="3"/>
        <v>0912</v>
      </c>
      <c r="E49" s="34" t="s">
        <v>124</v>
      </c>
      <c r="F49" s="35">
        <v>121</v>
      </c>
      <c r="G49" s="36">
        <v>12</v>
      </c>
      <c r="H49" s="37">
        <v>3225</v>
      </c>
      <c r="I49" s="70">
        <v>941</v>
      </c>
      <c r="J49" s="70">
        <v>941</v>
      </c>
      <c r="K49" s="39" t="s">
        <v>152</v>
      </c>
      <c r="L49" s="71"/>
      <c r="M49" s="71"/>
      <c r="N49" s="71"/>
      <c r="O49" s="41">
        <v>121</v>
      </c>
    </row>
    <row r="50" spans="1:15" hidden="1" x14ac:dyDescent="0.25">
      <c r="A50" s="31">
        <f t="shared" si="5"/>
        <v>3227</v>
      </c>
      <c r="B50" s="32">
        <f t="shared" si="6"/>
        <v>12</v>
      </c>
      <c r="C50" s="33" t="str">
        <f t="shared" si="2"/>
        <v>091</v>
      </c>
      <c r="D50" s="33" t="str">
        <f t="shared" si="3"/>
        <v>0912</v>
      </c>
      <c r="E50" s="34" t="s">
        <v>124</v>
      </c>
      <c r="F50" s="35">
        <v>121</v>
      </c>
      <c r="G50" s="36">
        <v>12</v>
      </c>
      <c r="H50" s="37">
        <v>3227</v>
      </c>
      <c r="I50" s="70">
        <v>942</v>
      </c>
      <c r="J50" s="70">
        <v>942</v>
      </c>
      <c r="K50" s="39" t="s">
        <v>153</v>
      </c>
      <c r="L50" s="71"/>
      <c r="M50" s="71"/>
      <c r="N50" s="71"/>
      <c r="O50" s="41">
        <v>121</v>
      </c>
    </row>
    <row r="51" spans="1:15" hidden="1" x14ac:dyDescent="0.25">
      <c r="A51" s="31">
        <f t="shared" si="5"/>
        <v>323</v>
      </c>
      <c r="B51" s="32" t="str">
        <f t="shared" si="6"/>
        <v xml:space="preserve"> </v>
      </c>
      <c r="C51" s="33" t="str">
        <f t="shared" si="2"/>
        <v xml:space="preserve">  </v>
      </c>
      <c r="D51" s="33" t="str">
        <f t="shared" si="3"/>
        <v xml:space="preserve">  </v>
      </c>
      <c r="E51" s="34"/>
      <c r="F51" s="35"/>
      <c r="G51" s="36"/>
      <c r="H51" s="37">
        <v>323</v>
      </c>
      <c r="I51" s="38"/>
      <c r="J51" s="38"/>
      <c r="K51" s="39" t="s">
        <v>139</v>
      </c>
      <c r="L51" s="67">
        <f>SUM(L52:L60)</f>
        <v>0</v>
      </c>
      <c r="M51" s="67">
        <f>SUM(M52:M60)</f>
        <v>0</v>
      </c>
      <c r="N51" s="67">
        <f>SUM(N52:N60)</f>
        <v>0</v>
      </c>
      <c r="O51" s="72"/>
    </row>
    <row r="52" spans="1:15" hidden="1" x14ac:dyDescent="0.25">
      <c r="A52" s="31">
        <f t="shared" si="5"/>
        <v>3231</v>
      </c>
      <c r="B52" s="32">
        <f t="shared" si="6"/>
        <v>12</v>
      </c>
      <c r="C52" s="33" t="str">
        <f t="shared" si="2"/>
        <v>091</v>
      </c>
      <c r="D52" s="33" t="str">
        <f t="shared" si="3"/>
        <v>0912</v>
      </c>
      <c r="E52" s="34" t="s">
        <v>124</v>
      </c>
      <c r="F52" s="35">
        <v>121</v>
      </c>
      <c r="G52" s="36">
        <v>12</v>
      </c>
      <c r="H52" s="37">
        <v>3231</v>
      </c>
      <c r="I52" s="70">
        <v>943</v>
      </c>
      <c r="J52" s="70">
        <v>943</v>
      </c>
      <c r="K52" s="39" t="s">
        <v>154</v>
      </c>
      <c r="L52" s="71"/>
      <c r="M52" s="71"/>
      <c r="N52" s="71"/>
      <c r="O52" s="41">
        <v>121</v>
      </c>
    </row>
    <row r="53" spans="1:15" hidden="1" x14ac:dyDescent="0.25">
      <c r="A53" s="31">
        <f t="shared" si="5"/>
        <v>3232</v>
      </c>
      <c r="B53" s="32">
        <f t="shared" si="6"/>
        <v>12</v>
      </c>
      <c r="C53" s="33" t="str">
        <f t="shared" si="2"/>
        <v>091</v>
      </c>
      <c r="D53" s="33" t="str">
        <f t="shared" si="3"/>
        <v>0912</v>
      </c>
      <c r="E53" s="34" t="s">
        <v>124</v>
      </c>
      <c r="F53" s="35">
        <v>121</v>
      </c>
      <c r="G53" s="36">
        <v>12</v>
      </c>
      <c r="H53" s="37">
        <v>3232</v>
      </c>
      <c r="I53" s="70">
        <v>944</v>
      </c>
      <c r="J53" s="70">
        <v>944</v>
      </c>
      <c r="K53" s="39" t="s">
        <v>140</v>
      </c>
      <c r="L53" s="71"/>
      <c r="M53" s="71"/>
      <c r="N53" s="71"/>
      <c r="O53" s="41">
        <v>121</v>
      </c>
    </row>
    <row r="54" spans="1:15" hidden="1" x14ac:dyDescent="0.25">
      <c r="A54" s="31">
        <f t="shared" si="5"/>
        <v>3233</v>
      </c>
      <c r="B54" s="32">
        <f t="shared" si="6"/>
        <v>12</v>
      </c>
      <c r="C54" s="33" t="str">
        <f t="shared" si="2"/>
        <v>091</v>
      </c>
      <c r="D54" s="33" t="str">
        <f t="shared" si="3"/>
        <v>0912</v>
      </c>
      <c r="E54" s="34" t="s">
        <v>124</v>
      </c>
      <c r="F54" s="35">
        <v>121</v>
      </c>
      <c r="G54" s="36">
        <v>12</v>
      </c>
      <c r="H54" s="37">
        <v>3233</v>
      </c>
      <c r="I54" s="70">
        <v>945</v>
      </c>
      <c r="J54" s="70">
        <v>945</v>
      </c>
      <c r="K54" s="39" t="s">
        <v>155</v>
      </c>
      <c r="L54" s="71"/>
      <c r="M54" s="71"/>
      <c r="N54" s="71"/>
      <c r="O54" s="41">
        <v>121</v>
      </c>
    </row>
    <row r="55" spans="1:15" hidden="1" x14ac:dyDescent="0.25">
      <c r="A55" s="31">
        <f t="shared" si="5"/>
        <v>3234</v>
      </c>
      <c r="B55" s="32">
        <f t="shared" si="6"/>
        <v>12</v>
      </c>
      <c r="C55" s="33" t="str">
        <f t="shared" si="2"/>
        <v>091</v>
      </c>
      <c r="D55" s="33" t="str">
        <f t="shared" si="3"/>
        <v>0912</v>
      </c>
      <c r="E55" s="34" t="s">
        <v>124</v>
      </c>
      <c r="F55" s="35">
        <v>121</v>
      </c>
      <c r="G55" s="36">
        <v>12</v>
      </c>
      <c r="H55" s="37">
        <v>3234</v>
      </c>
      <c r="I55" s="70">
        <v>946</v>
      </c>
      <c r="J55" s="70">
        <v>946</v>
      </c>
      <c r="K55" s="39" t="s">
        <v>156</v>
      </c>
      <c r="L55" s="71"/>
      <c r="M55" s="71"/>
      <c r="N55" s="71"/>
      <c r="O55" s="41">
        <v>121</v>
      </c>
    </row>
    <row r="56" spans="1:15" hidden="1" x14ac:dyDescent="0.25">
      <c r="A56" s="31">
        <f t="shared" si="5"/>
        <v>3235</v>
      </c>
      <c r="B56" s="32">
        <f t="shared" si="6"/>
        <v>12</v>
      </c>
      <c r="C56" s="33" t="str">
        <f t="shared" si="2"/>
        <v>091</v>
      </c>
      <c r="D56" s="33" t="str">
        <f t="shared" si="3"/>
        <v>0912</v>
      </c>
      <c r="E56" s="34" t="s">
        <v>124</v>
      </c>
      <c r="F56" s="35">
        <v>121</v>
      </c>
      <c r="G56" s="36">
        <v>12</v>
      </c>
      <c r="H56" s="37">
        <v>3235</v>
      </c>
      <c r="I56" s="70">
        <v>947</v>
      </c>
      <c r="J56" s="70">
        <v>947</v>
      </c>
      <c r="K56" s="39" t="s">
        <v>157</v>
      </c>
      <c r="L56" s="71"/>
      <c r="M56" s="71"/>
      <c r="N56" s="71"/>
      <c r="O56" s="41">
        <v>121</v>
      </c>
    </row>
    <row r="57" spans="1:15" hidden="1" x14ac:dyDescent="0.25">
      <c r="A57" s="31">
        <f t="shared" si="5"/>
        <v>3236</v>
      </c>
      <c r="B57" s="32">
        <f t="shared" si="6"/>
        <v>12</v>
      </c>
      <c r="C57" s="33" t="str">
        <f t="shared" si="2"/>
        <v>091</v>
      </c>
      <c r="D57" s="33" t="str">
        <f t="shared" si="3"/>
        <v>0912</v>
      </c>
      <c r="E57" s="34" t="s">
        <v>124</v>
      </c>
      <c r="F57" s="35">
        <v>121</v>
      </c>
      <c r="G57" s="36">
        <v>12</v>
      </c>
      <c r="H57" s="37">
        <v>3236</v>
      </c>
      <c r="I57" s="70">
        <v>948</v>
      </c>
      <c r="J57" s="70">
        <v>948</v>
      </c>
      <c r="K57" s="39" t="s">
        <v>158</v>
      </c>
      <c r="L57" s="71"/>
      <c r="M57" s="71"/>
      <c r="N57" s="71"/>
      <c r="O57" s="41">
        <v>121</v>
      </c>
    </row>
    <row r="58" spans="1:15" hidden="1" x14ac:dyDescent="0.25">
      <c r="A58" s="31">
        <f t="shared" si="5"/>
        <v>3237</v>
      </c>
      <c r="B58" s="32">
        <f t="shared" si="6"/>
        <v>12</v>
      </c>
      <c r="C58" s="33" t="str">
        <f t="shared" si="2"/>
        <v>091</v>
      </c>
      <c r="D58" s="33" t="str">
        <f t="shared" si="3"/>
        <v>0912</v>
      </c>
      <c r="E58" s="34" t="s">
        <v>124</v>
      </c>
      <c r="F58" s="35">
        <v>121</v>
      </c>
      <c r="G58" s="36">
        <v>12</v>
      </c>
      <c r="H58" s="37">
        <v>3237</v>
      </c>
      <c r="I58" s="70">
        <v>949</v>
      </c>
      <c r="J58" s="70">
        <v>949</v>
      </c>
      <c r="K58" s="39" t="s">
        <v>159</v>
      </c>
      <c r="L58" s="71"/>
      <c r="M58" s="71"/>
      <c r="N58" s="71"/>
      <c r="O58" s="41">
        <v>121</v>
      </c>
    </row>
    <row r="59" spans="1:15" hidden="1" x14ac:dyDescent="0.25">
      <c r="A59" s="31">
        <f t="shared" si="5"/>
        <v>3238</v>
      </c>
      <c r="B59" s="32">
        <f t="shared" si="6"/>
        <v>12</v>
      </c>
      <c r="C59" s="33" t="str">
        <f t="shared" si="2"/>
        <v>091</v>
      </c>
      <c r="D59" s="33" t="str">
        <f t="shared" si="3"/>
        <v>0912</v>
      </c>
      <c r="E59" s="34" t="s">
        <v>124</v>
      </c>
      <c r="F59" s="35">
        <v>121</v>
      </c>
      <c r="G59" s="36">
        <v>12</v>
      </c>
      <c r="H59" s="37">
        <v>3238</v>
      </c>
      <c r="I59" s="70">
        <v>950</v>
      </c>
      <c r="J59" s="70">
        <v>950</v>
      </c>
      <c r="K59" s="39" t="s">
        <v>160</v>
      </c>
      <c r="L59" s="71"/>
      <c r="M59" s="71"/>
      <c r="N59" s="71"/>
      <c r="O59" s="41">
        <v>121</v>
      </c>
    </row>
    <row r="60" spans="1:15" hidden="1" x14ac:dyDescent="0.25">
      <c r="A60" s="31">
        <f t="shared" si="5"/>
        <v>3239</v>
      </c>
      <c r="B60" s="32">
        <f t="shared" si="6"/>
        <v>12</v>
      </c>
      <c r="C60" s="33" t="str">
        <f t="shared" si="2"/>
        <v>091</v>
      </c>
      <c r="D60" s="33" t="str">
        <f t="shared" si="3"/>
        <v>0912</v>
      </c>
      <c r="E60" s="34" t="s">
        <v>124</v>
      </c>
      <c r="F60" s="35">
        <v>121</v>
      </c>
      <c r="G60" s="36">
        <v>12</v>
      </c>
      <c r="H60" s="37">
        <v>3239</v>
      </c>
      <c r="I60" s="70">
        <v>951</v>
      </c>
      <c r="J60" s="70">
        <v>951</v>
      </c>
      <c r="K60" s="39" t="s">
        <v>161</v>
      </c>
      <c r="L60" s="71"/>
      <c r="M60" s="71"/>
      <c r="N60" s="71"/>
      <c r="O60" s="41">
        <v>121</v>
      </c>
    </row>
    <row r="61" spans="1:15" hidden="1" x14ac:dyDescent="0.25">
      <c r="A61" s="31">
        <f t="shared" si="5"/>
        <v>324</v>
      </c>
      <c r="B61" s="32" t="str">
        <f t="shared" si="6"/>
        <v xml:space="preserve"> </v>
      </c>
      <c r="C61" s="33" t="str">
        <f t="shared" si="2"/>
        <v xml:space="preserve">  </v>
      </c>
      <c r="D61" s="33" t="str">
        <f t="shared" si="3"/>
        <v xml:space="preserve">  </v>
      </c>
      <c r="E61" s="34"/>
      <c r="F61" s="35"/>
      <c r="G61" s="36"/>
      <c r="H61" s="37">
        <v>324</v>
      </c>
      <c r="I61" s="38"/>
      <c r="J61" s="38"/>
      <c r="K61" s="39" t="s">
        <v>162</v>
      </c>
      <c r="L61" s="67">
        <f>SUM(L62)</f>
        <v>0</v>
      </c>
      <c r="M61" s="67">
        <f>SUM(M62)</f>
        <v>0</v>
      </c>
      <c r="N61" s="67">
        <f>SUM(N62)</f>
        <v>0</v>
      </c>
      <c r="O61" s="72"/>
    </row>
    <row r="62" spans="1:15" hidden="1" x14ac:dyDescent="0.25">
      <c r="A62" s="31">
        <f t="shared" si="5"/>
        <v>3241</v>
      </c>
      <c r="B62" s="32">
        <f t="shared" si="6"/>
        <v>12</v>
      </c>
      <c r="C62" s="33" t="str">
        <f t="shared" si="2"/>
        <v>091</v>
      </c>
      <c r="D62" s="33" t="str">
        <f t="shared" si="3"/>
        <v>0912</v>
      </c>
      <c r="E62" s="34" t="s">
        <v>124</v>
      </c>
      <c r="F62" s="35">
        <v>121</v>
      </c>
      <c r="G62" s="36">
        <v>12</v>
      </c>
      <c r="H62" s="37">
        <v>3241</v>
      </c>
      <c r="I62" s="70">
        <v>952</v>
      </c>
      <c r="J62" s="70">
        <v>952</v>
      </c>
      <c r="K62" s="39" t="s">
        <v>162</v>
      </c>
      <c r="L62" s="71"/>
      <c r="M62" s="71"/>
      <c r="N62" s="71"/>
      <c r="O62" s="41">
        <v>121</v>
      </c>
    </row>
    <row r="63" spans="1:15" hidden="1" x14ac:dyDescent="0.25">
      <c r="A63" s="31">
        <f t="shared" si="5"/>
        <v>329</v>
      </c>
      <c r="B63" s="32" t="str">
        <f t="shared" si="6"/>
        <v xml:space="preserve"> </v>
      </c>
      <c r="C63" s="33" t="str">
        <f t="shared" si="2"/>
        <v xml:space="preserve">  </v>
      </c>
      <c r="D63" s="33" t="str">
        <f t="shared" si="3"/>
        <v xml:space="preserve">  </v>
      </c>
      <c r="E63" s="34"/>
      <c r="F63" s="35"/>
      <c r="G63" s="36"/>
      <c r="H63" s="37">
        <v>329</v>
      </c>
      <c r="I63" s="38"/>
      <c r="J63" s="38"/>
      <c r="K63" s="39" t="s">
        <v>163</v>
      </c>
      <c r="L63" s="67">
        <f>SUM(L64:L68)</f>
        <v>0</v>
      </c>
      <c r="M63" s="67">
        <f>SUM(M64:M68)</f>
        <v>0</v>
      </c>
      <c r="N63" s="67">
        <f>SUM(N64:N68)</f>
        <v>0</v>
      </c>
    </row>
    <row r="64" spans="1:15" hidden="1" x14ac:dyDescent="0.25">
      <c r="A64" s="31">
        <f t="shared" si="5"/>
        <v>3292</v>
      </c>
      <c r="B64" s="32">
        <f t="shared" si="6"/>
        <v>12</v>
      </c>
      <c r="C64" s="33" t="str">
        <f t="shared" si="2"/>
        <v>091</v>
      </c>
      <c r="D64" s="33" t="str">
        <f t="shared" si="3"/>
        <v>0912</v>
      </c>
      <c r="E64" s="34" t="s">
        <v>124</v>
      </c>
      <c r="F64" s="35">
        <v>121</v>
      </c>
      <c r="G64" s="36">
        <v>12</v>
      </c>
      <c r="H64" s="37">
        <v>3292</v>
      </c>
      <c r="I64" s="70">
        <v>953</v>
      </c>
      <c r="J64" s="70">
        <v>953</v>
      </c>
      <c r="K64" s="39" t="s">
        <v>164</v>
      </c>
      <c r="L64" s="71"/>
      <c r="M64" s="71"/>
      <c r="N64" s="71"/>
      <c r="O64" s="41">
        <v>121</v>
      </c>
    </row>
    <row r="65" spans="1:15" hidden="1" x14ac:dyDescent="0.25">
      <c r="A65" s="31">
        <f t="shared" si="5"/>
        <v>3293</v>
      </c>
      <c r="B65" s="32">
        <f t="shared" si="6"/>
        <v>12</v>
      </c>
      <c r="C65" s="33" t="str">
        <f t="shared" si="2"/>
        <v>091</v>
      </c>
      <c r="D65" s="33" t="str">
        <f t="shared" si="3"/>
        <v>0912</v>
      </c>
      <c r="E65" s="34" t="s">
        <v>124</v>
      </c>
      <c r="F65" s="35">
        <v>121</v>
      </c>
      <c r="G65" s="36">
        <v>12</v>
      </c>
      <c r="H65" s="37">
        <v>3293</v>
      </c>
      <c r="I65" s="70">
        <v>954</v>
      </c>
      <c r="J65" s="70">
        <v>954</v>
      </c>
      <c r="K65" s="39" t="s">
        <v>165</v>
      </c>
      <c r="L65" s="71"/>
      <c r="M65" s="71"/>
      <c r="N65" s="71"/>
      <c r="O65" s="41">
        <v>121</v>
      </c>
    </row>
    <row r="66" spans="1:15" hidden="1" x14ac:dyDescent="0.25">
      <c r="A66" s="31">
        <f t="shared" si="5"/>
        <v>3294</v>
      </c>
      <c r="B66" s="32">
        <f t="shared" si="6"/>
        <v>12</v>
      </c>
      <c r="C66" s="33" t="str">
        <f t="shared" ref="C66:C145" si="13">IF(I66&gt;0,LEFT(E66,3),"  ")</f>
        <v>091</v>
      </c>
      <c r="D66" s="33" t="str">
        <f t="shared" ref="D66:D145" si="14">IF(I66&gt;0,LEFT(E66,4),"  ")</f>
        <v>0912</v>
      </c>
      <c r="E66" s="34" t="s">
        <v>124</v>
      </c>
      <c r="F66" s="35">
        <v>121</v>
      </c>
      <c r="G66" s="36">
        <v>12</v>
      </c>
      <c r="H66" s="37">
        <v>3294</v>
      </c>
      <c r="I66" s="70">
        <v>955</v>
      </c>
      <c r="J66" s="70">
        <v>955</v>
      </c>
      <c r="K66" s="73" t="s">
        <v>166</v>
      </c>
      <c r="L66" s="71"/>
      <c r="M66" s="71"/>
      <c r="N66" s="71"/>
      <c r="O66" s="41">
        <v>121</v>
      </c>
    </row>
    <row r="67" spans="1:15" hidden="1" x14ac:dyDescent="0.25">
      <c r="A67" s="31">
        <f t="shared" si="5"/>
        <v>3295</v>
      </c>
      <c r="B67" s="32">
        <f t="shared" si="6"/>
        <v>12</v>
      </c>
      <c r="C67" s="33" t="str">
        <f t="shared" si="13"/>
        <v>091</v>
      </c>
      <c r="D67" s="33" t="str">
        <f t="shared" si="14"/>
        <v>0912</v>
      </c>
      <c r="E67" s="34" t="s">
        <v>124</v>
      </c>
      <c r="F67" s="35">
        <v>121</v>
      </c>
      <c r="G67" s="36">
        <v>12</v>
      </c>
      <c r="H67" s="37">
        <v>3295</v>
      </c>
      <c r="I67" s="70">
        <v>956</v>
      </c>
      <c r="J67" s="70">
        <v>956</v>
      </c>
      <c r="K67" s="39" t="s">
        <v>167</v>
      </c>
      <c r="L67" s="71"/>
      <c r="M67" s="71"/>
      <c r="N67" s="71"/>
      <c r="O67" s="41">
        <v>121</v>
      </c>
    </row>
    <row r="68" spans="1:15" hidden="1" x14ac:dyDescent="0.25">
      <c r="A68" s="31">
        <f t="shared" si="5"/>
        <v>3299</v>
      </c>
      <c r="B68" s="32">
        <f t="shared" si="6"/>
        <v>12</v>
      </c>
      <c r="C68" s="33" t="str">
        <f t="shared" si="13"/>
        <v>091</v>
      </c>
      <c r="D68" s="33" t="str">
        <f t="shared" si="14"/>
        <v>0912</v>
      </c>
      <c r="E68" s="34" t="s">
        <v>124</v>
      </c>
      <c r="F68" s="35">
        <v>121</v>
      </c>
      <c r="G68" s="36">
        <v>12</v>
      </c>
      <c r="H68" s="37">
        <v>3299</v>
      </c>
      <c r="I68" s="70">
        <v>957</v>
      </c>
      <c r="J68" s="70">
        <v>957</v>
      </c>
      <c r="K68" s="39" t="s">
        <v>163</v>
      </c>
      <c r="L68" s="71"/>
      <c r="M68" s="71"/>
      <c r="N68" s="71"/>
      <c r="O68" s="41">
        <v>121</v>
      </c>
    </row>
    <row r="69" spans="1:15" hidden="1" x14ac:dyDescent="0.25">
      <c r="A69" s="31">
        <f t="shared" si="5"/>
        <v>34</v>
      </c>
      <c r="B69" s="32" t="str">
        <f t="shared" si="6"/>
        <v xml:space="preserve"> </v>
      </c>
      <c r="C69" s="33" t="str">
        <f t="shared" si="13"/>
        <v xml:space="preserve">  </v>
      </c>
      <c r="D69" s="33" t="str">
        <f t="shared" si="14"/>
        <v xml:space="preserve">  </v>
      </c>
      <c r="E69" s="34"/>
      <c r="F69" s="35"/>
      <c r="G69" s="36"/>
      <c r="H69" s="37">
        <v>34</v>
      </c>
      <c r="I69" s="38"/>
      <c r="J69" s="38"/>
      <c r="K69" s="39" t="s">
        <v>168</v>
      </c>
      <c r="L69" s="67">
        <f>SUM(L70)</f>
        <v>0</v>
      </c>
      <c r="M69" s="67">
        <f>SUM(M70)</f>
        <v>0</v>
      </c>
      <c r="N69" s="67">
        <f>SUM(N70)</f>
        <v>0</v>
      </c>
      <c r="O69" s="72"/>
    </row>
    <row r="70" spans="1:15" hidden="1" x14ac:dyDescent="0.25">
      <c r="A70" s="31">
        <f t="shared" si="5"/>
        <v>343</v>
      </c>
      <c r="B70" s="32" t="str">
        <f t="shared" si="6"/>
        <v xml:space="preserve"> </v>
      </c>
      <c r="C70" s="33" t="str">
        <f t="shared" si="13"/>
        <v xml:space="preserve">  </v>
      </c>
      <c r="D70" s="33" t="str">
        <f t="shared" si="14"/>
        <v xml:space="preserve">  </v>
      </c>
      <c r="E70" s="34"/>
      <c r="F70" s="35"/>
      <c r="G70" s="36"/>
      <c r="H70" s="37">
        <v>343</v>
      </c>
      <c r="I70" s="38"/>
      <c r="J70" s="38"/>
      <c r="K70" s="39" t="s">
        <v>169</v>
      </c>
      <c r="L70" s="67">
        <f>SUM(L71:L73)</f>
        <v>0</v>
      </c>
      <c r="M70" s="67">
        <f>SUM(M71:M73)</f>
        <v>0</v>
      </c>
      <c r="N70" s="67">
        <f>SUM(N71:N73)</f>
        <v>0</v>
      </c>
      <c r="O70" s="72"/>
    </row>
    <row r="71" spans="1:15" hidden="1" x14ac:dyDescent="0.25">
      <c r="A71" s="31">
        <f t="shared" si="5"/>
        <v>3431</v>
      </c>
      <c r="B71" s="32">
        <f t="shared" si="6"/>
        <v>12</v>
      </c>
      <c r="C71" s="33" t="str">
        <f t="shared" si="13"/>
        <v>091</v>
      </c>
      <c r="D71" s="33" t="str">
        <f t="shared" si="14"/>
        <v>0912</v>
      </c>
      <c r="E71" s="34" t="s">
        <v>124</v>
      </c>
      <c r="F71" s="35">
        <v>121</v>
      </c>
      <c r="G71" s="36">
        <v>12</v>
      </c>
      <c r="H71" s="37">
        <v>3431</v>
      </c>
      <c r="I71" s="70">
        <v>958</v>
      </c>
      <c r="J71" s="70">
        <v>958</v>
      </c>
      <c r="K71" s="39" t="s">
        <v>170</v>
      </c>
      <c r="L71" s="71"/>
      <c r="M71" s="71"/>
      <c r="N71" s="71"/>
      <c r="O71" s="41">
        <v>121</v>
      </c>
    </row>
    <row r="72" spans="1:15" hidden="1" x14ac:dyDescent="0.25">
      <c r="A72" s="31">
        <f t="shared" si="5"/>
        <v>3433</v>
      </c>
      <c r="B72" s="32">
        <f t="shared" si="6"/>
        <v>12</v>
      </c>
      <c r="C72" s="33" t="str">
        <f t="shared" si="13"/>
        <v>091</v>
      </c>
      <c r="D72" s="33" t="str">
        <f t="shared" si="14"/>
        <v>0912</v>
      </c>
      <c r="E72" s="34" t="s">
        <v>124</v>
      </c>
      <c r="F72" s="35">
        <v>121</v>
      </c>
      <c r="G72" s="36">
        <v>12</v>
      </c>
      <c r="H72" s="37">
        <v>3433</v>
      </c>
      <c r="I72" s="70">
        <v>959</v>
      </c>
      <c r="J72" s="70">
        <v>959</v>
      </c>
      <c r="K72" s="39" t="s">
        <v>171</v>
      </c>
      <c r="L72" s="71"/>
      <c r="M72" s="71"/>
      <c r="N72" s="71"/>
      <c r="O72" s="41">
        <v>121</v>
      </c>
    </row>
    <row r="73" spans="1:15" hidden="1" x14ac:dyDescent="0.25">
      <c r="A73" s="31">
        <f t="shared" si="5"/>
        <v>3434</v>
      </c>
      <c r="B73" s="32">
        <f t="shared" si="6"/>
        <v>12</v>
      </c>
      <c r="C73" s="33" t="str">
        <f t="shared" si="13"/>
        <v>091</v>
      </c>
      <c r="D73" s="33" t="str">
        <f t="shared" si="14"/>
        <v>0912</v>
      </c>
      <c r="E73" s="34" t="s">
        <v>124</v>
      </c>
      <c r="F73" s="35">
        <v>121</v>
      </c>
      <c r="G73" s="36">
        <v>12</v>
      </c>
      <c r="H73" s="37">
        <v>3434</v>
      </c>
      <c r="I73" s="70">
        <v>960</v>
      </c>
      <c r="J73" s="70">
        <v>960</v>
      </c>
      <c r="K73" s="39" t="s">
        <v>172</v>
      </c>
      <c r="L73" s="71"/>
      <c r="M73" s="71"/>
      <c r="N73" s="71"/>
      <c r="O73" s="41">
        <v>121</v>
      </c>
    </row>
    <row r="74" spans="1:15" hidden="1" x14ac:dyDescent="0.25">
      <c r="A74" s="31">
        <f t="shared" si="5"/>
        <v>0</v>
      </c>
      <c r="B74" s="32" t="str">
        <f t="shared" si="6"/>
        <v xml:space="preserve"> </v>
      </c>
      <c r="C74" s="33" t="str">
        <f t="shared" si="13"/>
        <v xml:space="preserve">  </v>
      </c>
      <c r="D74" s="33" t="str">
        <f t="shared" si="14"/>
        <v xml:space="preserve">  </v>
      </c>
      <c r="E74" s="34"/>
      <c r="F74" s="35"/>
      <c r="G74" s="36"/>
      <c r="H74" s="37"/>
      <c r="I74" s="38"/>
      <c r="J74" s="38"/>
      <c r="K74" s="39"/>
      <c r="L74" s="67"/>
      <c r="M74" s="67"/>
      <c r="N74" s="67"/>
      <c r="O74" s="72"/>
    </row>
    <row r="75" spans="1:15" hidden="1" x14ac:dyDescent="0.25">
      <c r="A75" s="31" t="str">
        <f t="shared" si="5"/>
        <v>A 7006 05</v>
      </c>
      <c r="B75" s="32" t="str">
        <f t="shared" si="6"/>
        <v xml:space="preserve"> </v>
      </c>
      <c r="C75" s="33" t="str">
        <f t="shared" si="13"/>
        <v xml:space="preserve">  </v>
      </c>
      <c r="D75" s="33" t="str">
        <f t="shared" si="14"/>
        <v xml:space="preserve">  </v>
      </c>
      <c r="E75" s="59" t="s">
        <v>124</v>
      </c>
      <c r="F75" s="60">
        <v>121</v>
      </c>
      <c r="G75" s="61"/>
      <c r="H75" s="75" t="s">
        <v>173</v>
      </c>
      <c r="I75" s="38"/>
      <c r="J75" s="38"/>
      <c r="K75" s="64" t="s">
        <v>174</v>
      </c>
      <c r="L75" s="76">
        <f t="shared" ref="L75:N76" si="15">SUM(L76)</f>
        <v>0</v>
      </c>
      <c r="M75" s="76">
        <f t="shared" si="15"/>
        <v>0</v>
      </c>
      <c r="N75" s="76">
        <f t="shared" si="15"/>
        <v>0</v>
      </c>
      <c r="O75" s="72"/>
    </row>
    <row r="76" spans="1:15" hidden="1" x14ac:dyDescent="0.25">
      <c r="A76" s="31">
        <f t="shared" si="5"/>
        <v>3</v>
      </c>
      <c r="B76" s="32" t="str">
        <f t="shared" si="6"/>
        <v xml:space="preserve"> </v>
      </c>
      <c r="C76" s="33" t="str">
        <f t="shared" si="13"/>
        <v xml:space="preserve">  </v>
      </c>
      <c r="D76" s="33" t="str">
        <f t="shared" si="14"/>
        <v xml:space="preserve">  </v>
      </c>
      <c r="E76" s="34"/>
      <c r="F76" s="35"/>
      <c r="G76" s="36"/>
      <c r="H76" s="37">
        <v>3</v>
      </c>
      <c r="I76" s="38"/>
      <c r="J76" s="38"/>
      <c r="K76" s="39" t="s">
        <v>137</v>
      </c>
      <c r="L76" s="67">
        <f t="shared" si="15"/>
        <v>0</v>
      </c>
      <c r="M76" s="67">
        <f t="shared" si="15"/>
        <v>0</v>
      </c>
      <c r="N76" s="67">
        <f t="shared" si="15"/>
        <v>0</v>
      </c>
      <c r="O76" s="72"/>
    </row>
    <row r="77" spans="1:15" hidden="1" x14ac:dyDescent="0.25">
      <c r="A77" s="31">
        <f t="shared" si="5"/>
        <v>32</v>
      </c>
      <c r="B77" s="32" t="str">
        <f t="shared" si="6"/>
        <v xml:space="preserve"> </v>
      </c>
      <c r="C77" s="33" t="str">
        <f t="shared" si="13"/>
        <v xml:space="preserve">  </v>
      </c>
      <c r="D77" s="33" t="str">
        <f t="shared" si="14"/>
        <v xml:space="preserve">  </v>
      </c>
      <c r="E77" s="34"/>
      <c r="F77" s="35"/>
      <c r="G77" s="36"/>
      <c r="H77" s="37">
        <v>32</v>
      </c>
      <c r="I77" s="38"/>
      <c r="J77" s="38"/>
      <c r="K77" s="39" t="s">
        <v>138</v>
      </c>
      <c r="L77" s="67">
        <f>SUM(L78,L82,L90)</f>
        <v>0</v>
      </c>
      <c r="M77" s="67">
        <f>SUM(M78,M82,M90)</f>
        <v>0</v>
      </c>
      <c r="N77" s="67">
        <f>SUM(N78,N82,N90)</f>
        <v>0</v>
      </c>
    </row>
    <row r="78" spans="1:15" hidden="1" x14ac:dyDescent="0.25">
      <c r="A78" s="31">
        <f t="shared" si="5"/>
        <v>322</v>
      </c>
      <c r="B78" s="32" t="str">
        <f t="shared" si="6"/>
        <v xml:space="preserve"> </v>
      </c>
      <c r="C78" s="33" t="str">
        <f t="shared" si="13"/>
        <v xml:space="preserve">  </v>
      </c>
      <c r="D78" s="33" t="str">
        <f t="shared" si="14"/>
        <v xml:space="preserve">  </v>
      </c>
      <c r="E78" s="34"/>
      <c r="F78" s="35"/>
      <c r="G78" s="36"/>
      <c r="H78" s="37">
        <v>322</v>
      </c>
      <c r="I78" s="38"/>
      <c r="J78" s="38"/>
      <c r="K78" s="39" t="s">
        <v>148</v>
      </c>
      <c r="L78" s="67">
        <f>SUM(L79:L81)</f>
        <v>0</v>
      </c>
      <c r="M78" s="67">
        <f>SUM(M79:M81)</f>
        <v>0</v>
      </c>
      <c r="N78" s="67">
        <f>SUM(N79:N81)</f>
        <v>0</v>
      </c>
    </row>
    <row r="79" spans="1:15" hidden="1" x14ac:dyDescent="0.25">
      <c r="A79" s="31">
        <f t="shared" si="5"/>
        <v>3221</v>
      </c>
      <c r="B79" s="32">
        <f t="shared" si="6"/>
        <v>12</v>
      </c>
      <c r="C79" s="33" t="str">
        <f t="shared" si="13"/>
        <v>091</v>
      </c>
      <c r="D79" s="33" t="str">
        <f t="shared" si="14"/>
        <v>0912</v>
      </c>
      <c r="E79" s="34" t="s">
        <v>124</v>
      </c>
      <c r="F79" s="35">
        <v>121</v>
      </c>
      <c r="G79" s="36">
        <v>12</v>
      </c>
      <c r="H79" s="37">
        <v>3221</v>
      </c>
      <c r="I79" s="70">
        <v>961</v>
      </c>
      <c r="J79" s="70">
        <v>961</v>
      </c>
      <c r="K79" s="39" t="s">
        <v>149</v>
      </c>
      <c r="L79" s="71"/>
      <c r="M79" s="71"/>
      <c r="N79" s="71"/>
      <c r="O79" s="41">
        <v>121</v>
      </c>
    </row>
    <row r="80" spans="1:15" hidden="1" x14ac:dyDescent="0.25">
      <c r="A80" s="31">
        <f t="shared" si="5"/>
        <v>3223</v>
      </c>
      <c r="B80" s="32">
        <f t="shared" si="6"/>
        <v>12</v>
      </c>
      <c r="C80" s="33" t="str">
        <f t="shared" si="13"/>
        <v>091</v>
      </c>
      <c r="D80" s="33" t="str">
        <f t="shared" si="14"/>
        <v>0912</v>
      </c>
      <c r="E80" s="34" t="s">
        <v>124</v>
      </c>
      <c r="F80" s="35">
        <v>121</v>
      </c>
      <c r="G80" s="36">
        <v>12</v>
      </c>
      <c r="H80" s="37">
        <v>3223</v>
      </c>
      <c r="I80" s="70">
        <v>962</v>
      </c>
      <c r="J80" s="70">
        <v>962</v>
      </c>
      <c r="K80" s="39" t="s">
        <v>150</v>
      </c>
      <c r="L80" s="71"/>
      <c r="M80" s="71"/>
      <c r="N80" s="71"/>
      <c r="O80" s="41">
        <v>121</v>
      </c>
    </row>
    <row r="81" spans="1:15" hidden="1" x14ac:dyDescent="0.25">
      <c r="A81" s="31">
        <f t="shared" si="5"/>
        <v>3225</v>
      </c>
      <c r="B81" s="32">
        <f t="shared" si="6"/>
        <v>12</v>
      </c>
      <c r="C81" s="33" t="str">
        <f t="shared" si="13"/>
        <v>091</v>
      </c>
      <c r="D81" s="33" t="str">
        <f t="shared" si="14"/>
        <v>0912</v>
      </c>
      <c r="E81" s="34" t="s">
        <v>124</v>
      </c>
      <c r="F81" s="35">
        <v>121</v>
      </c>
      <c r="G81" s="36">
        <v>12</v>
      </c>
      <c r="H81" s="37">
        <v>3225</v>
      </c>
      <c r="I81" s="70">
        <v>963</v>
      </c>
      <c r="J81" s="70">
        <v>963</v>
      </c>
      <c r="K81" s="39" t="s">
        <v>152</v>
      </c>
      <c r="L81" s="71"/>
      <c r="M81" s="71"/>
      <c r="N81" s="71"/>
      <c r="O81" s="41">
        <v>121</v>
      </c>
    </row>
    <row r="82" spans="1:15" hidden="1" x14ac:dyDescent="0.25">
      <c r="A82" s="31">
        <f t="shared" si="5"/>
        <v>323</v>
      </c>
      <c r="B82" s="32" t="str">
        <f t="shared" si="6"/>
        <v xml:space="preserve"> </v>
      </c>
      <c r="C82" s="33" t="str">
        <f t="shared" si="13"/>
        <v xml:space="preserve">  </v>
      </c>
      <c r="D82" s="33" t="str">
        <f t="shared" si="14"/>
        <v xml:space="preserve">  </v>
      </c>
      <c r="E82" s="34"/>
      <c r="F82" s="35"/>
      <c r="G82" s="36"/>
      <c r="H82" s="37">
        <v>323</v>
      </c>
      <c r="I82" s="38"/>
      <c r="J82" s="38"/>
      <c r="K82" s="39" t="s">
        <v>139</v>
      </c>
      <c r="L82" s="67">
        <f>SUM(L83:L89)</f>
        <v>0</v>
      </c>
      <c r="M82" s="67">
        <f>SUM(M83:M89)</f>
        <v>0</v>
      </c>
      <c r="N82" s="67">
        <f>SUM(N83:N89)</f>
        <v>0</v>
      </c>
      <c r="O82" s="72"/>
    </row>
    <row r="83" spans="1:15" hidden="1" x14ac:dyDescent="0.25">
      <c r="A83" s="31">
        <f t="shared" si="5"/>
        <v>3231</v>
      </c>
      <c r="B83" s="32">
        <f t="shared" si="6"/>
        <v>12</v>
      </c>
      <c r="C83" s="33" t="str">
        <f t="shared" si="13"/>
        <v>091</v>
      </c>
      <c r="D83" s="33" t="str">
        <f t="shared" si="14"/>
        <v>0912</v>
      </c>
      <c r="E83" s="34" t="s">
        <v>124</v>
      </c>
      <c r="F83" s="35">
        <v>121</v>
      </c>
      <c r="G83" s="36">
        <v>12</v>
      </c>
      <c r="H83" s="37">
        <v>3231</v>
      </c>
      <c r="I83" s="70">
        <v>964</v>
      </c>
      <c r="J83" s="70">
        <v>964</v>
      </c>
      <c r="K83" s="39" t="s">
        <v>154</v>
      </c>
      <c r="L83" s="71"/>
      <c r="M83" s="71"/>
      <c r="N83" s="71"/>
      <c r="O83" s="41">
        <v>121</v>
      </c>
    </row>
    <row r="84" spans="1:15" hidden="1" x14ac:dyDescent="0.25">
      <c r="A84" s="31">
        <f t="shared" si="5"/>
        <v>3232</v>
      </c>
      <c r="B84" s="32">
        <f t="shared" si="6"/>
        <v>12</v>
      </c>
      <c r="C84" s="33" t="str">
        <f t="shared" si="13"/>
        <v>091</v>
      </c>
      <c r="D84" s="33" t="str">
        <f t="shared" si="14"/>
        <v>0912</v>
      </c>
      <c r="E84" s="34" t="s">
        <v>124</v>
      </c>
      <c r="F84" s="35">
        <v>121</v>
      </c>
      <c r="G84" s="36">
        <v>12</v>
      </c>
      <c r="H84" s="37">
        <v>3232</v>
      </c>
      <c r="I84" s="70">
        <v>965</v>
      </c>
      <c r="J84" s="70">
        <v>965</v>
      </c>
      <c r="K84" s="39" t="s">
        <v>140</v>
      </c>
      <c r="L84" s="71"/>
      <c r="M84" s="71"/>
      <c r="N84" s="71"/>
      <c r="O84" s="41">
        <v>121</v>
      </c>
    </row>
    <row r="85" spans="1:15" hidden="1" x14ac:dyDescent="0.25">
      <c r="A85" s="31">
        <f t="shared" si="5"/>
        <v>3234</v>
      </c>
      <c r="B85" s="32">
        <f t="shared" si="6"/>
        <v>12</v>
      </c>
      <c r="C85" s="33" t="str">
        <f t="shared" si="13"/>
        <v>091</v>
      </c>
      <c r="D85" s="33" t="str">
        <f t="shared" si="14"/>
        <v>0912</v>
      </c>
      <c r="E85" s="34" t="s">
        <v>124</v>
      </c>
      <c r="F85" s="35">
        <v>121</v>
      </c>
      <c r="G85" s="36">
        <v>12</v>
      </c>
      <c r="H85" s="37">
        <v>3234</v>
      </c>
      <c r="I85" s="70">
        <v>966</v>
      </c>
      <c r="J85" s="70">
        <v>966</v>
      </c>
      <c r="K85" s="39" t="s">
        <v>156</v>
      </c>
      <c r="L85" s="71"/>
      <c r="M85" s="71"/>
      <c r="N85" s="71"/>
      <c r="O85" s="41">
        <v>121</v>
      </c>
    </row>
    <row r="86" spans="1:15" hidden="1" x14ac:dyDescent="0.25">
      <c r="A86" s="31">
        <f t="shared" si="5"/>
        <v>3235</v>
      </c>
      <c r="B86" s="32">
        <f t="shared" si="6"/>
        <v>12</v>
      </c>
      <c r="C86" s="33" t="str">
        <f t="shared" si="13"/>
        <v>091</v>
      </c>
      <c r="D86" s="33" t="str">
        <f t="shared" si="14"/>
        <v>0912</v>
      </c>
      <c r="E86" s="34" t="s">
        <v>124</v>
      </c>
      <c r="F86" s="35">
        <v>121</v>
      </c>
      <c r="G86" s="36">
        <v>12</v>
      </c>
      <c r="H86" s="37">
        <v>3235</v>
      </c>
      <c r="I86" s="70">
        <v>967</v>
      </c>
      <c r="J86" s="70">
        <v>967</v>
      </c>
      <c r="K86" s="39" t="s">
        <v>157</v>
      </c>
      <c r="L86" s="71"/>
      <c r="M86" s="71"/>
      <c r="N86" s="71"/>
      <c r="O86" s="41">
        <v>121</v>
      </c>
    </row>
    <row r="87" spans="1:15" hidden="1" x14ac:dyDescent="0.25">
      <c r="A87" s="31">
        <f t="shared" si="5"/>
        <v>3236</v>
      </c>
      <c r="B87" s="32">
        <f t="shared" si="6"/>
        <v>12</v>
      </c>
      <c r="C87" s="33" t="str">
        <f t="shared" si="13"/>
        <v>091</v>
      </c>
      <c r="D87" s="33" t="str">
        <f t="shared" si="14"/>
        <v>0912</v>
      </c>
      <c r="E87" s="34" t="s">
        <v>124</v>
      </c>
      <c r="F87" s="35">
        <v>121</v>
      </c>
      <c r="G87" s="36">
        <v>12</v>
      </c>
      <c r="H87" s="37">
        <v>3236</v>
      </c>
      <c r="I87" s="70">
        <v>968</v>
      </c>
      <c r="J87" s="70">
        <v>968</v>
      </c>
      <c r="K87" s="39" t="s">
        <v>158</v>
      </c>
      <c r="L87" s="71"/>
      <c r="M87" s="71"/>
      <c r="N87" s="71"/>
      <c r="O87" s="41">
        <v>121</v>
      </c>
    </row>
    <row r="88" spans="1:15" hidden="1" x14ac:dyDescent="0.25">
      <c r="A88" s="31">
        <f t="shared" si="5"/>
        <v>3237</v>
      </c>
      <c r="B88" s="32">
        <f t="shared" si="6"/>
        <v>12</v>
      </c>
      <c r="C88" s="33" t="str">
        <f t="shared" si="13"/>
        <v>091</v>
      </c>
      <c r="D88" s="33" t="str">
        <f t="shared" si="14"/>
        <v>0912</v>
      </c>
      <c r="E88" s="34" t="s">
        <v>124</v>
      </c>
      <c r="F88" s="35">
        <v>121</v>
      </c>
      <c r="G88" s="36">
        <v>12</v>
      </c>
      <c r="H88" s="37">
        <v>3237</v>
      </c>
      <c r="I88" s="70">
        <v>969</v>
      </c>
      <c r="J88" s="70">
        <v>969</v>
      </c>
      <c r="K88" s="39" t="s">
        <v>159</v>
      </c>
      <c r="L88" s="71"/>
      <c r="M88" s="71"/>
      <c r="N88" s="71"/>
      <c r="O88" s="41">
        <v>121</v>
      </c>
    </row>
    <row r="89" spans="1:15" hidden="1" x14ac:dyDescent="0.25">
      <c r="A89" s="31">
        <f t="shared" si="5"/>
        <v>3239</v>
      </c>
      <c r="B89" s="32">
        <f t="shared" si="6"/>
        <v>12</v>
      </c>
      <c r="C89" s="33" t="str">
        <f t="shared" si="13"/>
        <v>091</v>
      </c>
      <c r="D89" s="33" t="str">
        <f t="shared" si="14"/>
        <v>0912</v>
      </c>
      <c r="E89" s="34" t="s">
        <v>124</v>
      </c>
      <c r="F89" s="35">
        <v>121</v>
      </c>
      <c r="G89" s="36">
        <v>12</v>
      </c>
      <c r="H89" s="37">
        <v>3239</v>
      </c>
      <c r="I89" s="70">
        <v>970</v>
      </c>
      <c r="J89" s="70">
        <v>970</v>
      </c>
      <c r="K89" s="39" t="s">
        <v>161</v>
      </c>
      <c r="L89" s="71"/>
      <c r="M89" s="71"/>
      <c r="N89" s="71"/>
      <c r="O89" s="41">
        <v>121</v>
      </c>
    </row>
    <row r="90" spans="1:15" hidden="1" x14ac:dyDescent="0.25">
      <c r="A90" s="31">
        <f t="shared" si="5"/>
        <v>329</v>
      </c>
      <c r="B90" s="32" t="str">
        <f t="shared" si="6"/>
        <v xml:space="preserve"> </v>
      </c>
      <c r="C90" s="33" t="str">
        <f t="shared" si="13"/>
        <v xml:space="preserve">  </v>
      </c>
      <c r="D90" s="33" t="str">
        <f t="shared" si="14"/>
        <v xml:space="preserve">  </v>
      </c>
      <c r="E90" s="34"/>
      <c r="F90" s="35"/>
      <c r="G90" s="36"/>
      <c r="H90" s="37">
        <v>329</v>
      </c>
      <c r="I90" s="38"/>
      <c r="J90" s="38"/>
      <c r="K90" s="39" t="s">
        <v>163</v>
      </c>
      <c r="L90" s="67">
        <f>SUM(L91:L91)</f>
        <v>0</v>
      </c>
      <c r="M90" s="67">
        <f>SUM(M91:M91)</f>
        <v>0</v>
      </c>
      <c r="N90" s="67">
        <f>SUM(N91:N91)</f>
        <v>0</v>
      </c>
    </row>
    <row r="91" spans="1:15" ht="8.25" hidden="1" customHeight="1" x14ac:dyDescent="0.25">
      <c r="A91" s="31">
        <f t="shared" si="5"/>
        <v>3292</v>
      </c>
      <c r="B91" s="32">
        <f t="shared" si="6"/>
        <v>12</v>
      </c>
      <c r="C91" s="33" t="str">
        <f t="shared" si="13"/>
        <v>091</v>
      </c>
      <c r="D91" s="33" t="str">
        <f t="shared" si="14"/>
        <v>0912</v>
      </c>
      <c r="E91" s="34" t="s">
        <v>124</v>
      </c>
      <c r="F91" s="35">
        <v>121</v>
      </c>
      <c r="G91" s="36">
        <v>12</v>
      </c>
      <c r="H91" s="37">
        <v>3292</v>
      </c>
      <c r="I91" s="70">
        <v>971</v>
      </c>
      <c r="J91" s="70">
        <v>971</v>
      </c>
      <c r="K91" s="39" t="s">
        <v>164</v>
      </c>
      <c r="L91" s="71"/>
      <c r="M91" s="71"/>
      <c r="N91" s="71"/>
      <c r="O91" s="41">
        <v>121</v>
      </c>
    </row>
    <row r="92" spans="1:15" ht="13.5" hidden="1" customHeight="1" x14ac:dyDescent="0.25">
      <c r="A92" s="31">
        <f t="shared" si="5"/>
        <v>0</v>
      </c>
      <c r="B92" s="32" t="str">
        <f t="shared" si="6"/>
        <v xml:space="preserve"> </v>
      </c>
      <c r="C92" s="33" t="str">
        <f t="shared" si="13"/>
        <v xml:space="preserve">  </v>
      </c>
      <c r="D92" s="33" t="str">
        <f t="shared" si="14"/>
        <v xml:space="preserve">  </v>
      </c>
      <c r="E92" s="34"/>
      <c r="F92" s="35"/>
      <c r="G92" s="36"/>
      <c r="H92" s="37"/>
      <c r="I92" s="38"/>
      <c r="J92" s="38"/>
      <c r="K92" s="39"/>
      <c r="L92" s="67"/>
      <c r="M92" s="67"/>
      <c r="N92" s="67"/>
      <c r="O92" s="72"/>
    </row>
    <row r="93" spans="1:15" ht="25.5" customHeight="1" x14ac:dyDescent="0.25">
      <c r="A93" s="31" t="str">
        <f t="shared" si="5"/>
        <v>Program 7007</v>
      </c>
      <c r="B93" s="32" t="str">
        <f t="shared" si="6"/>
        <v xml:space="preserve"> </v>
      </c>
      <c r="C93" s="33" t="str">
        <f t="shared" si="13"/>
        <v xml:space="preserve">  </v>
      </c>
      <c r="D93" s="33" t="str">
        <f t="shared" si="14"/>
        <v xml:space="preserve">  </v>
      </c>
      <c r="E93" s="77"/>
      <c r="F93" s="78"/>
      <c r="G93" s="79"/>
      <c r="H93" s="56" t="s">
        <v>175</v>
      </c>
      <c r="I93" s="51"/>
      <c r="J93" s="51"/>
      <c r="K93" s="57" t="s">
        <v>176</v>
      </c>
      <c r="L93" s="58">
        <f>SUM(L94,L106,L113,L150,L168)</f>
        <v>900310</v>
      </c>
      <c r="M93" s="58">
        <f>SUM(M94,M106,M113,M150,M168)</f>
        <v>37120</v>
      </c>
      <c r="N93" s="58">
        <f>SUM(N94,N106,N113,N150,N168)</f>
        <v>937430</v>
      </c>
      <c r="O93" s="72"/>
    </row>
    <row r="94" spans="1:15" ht="23.25" customHeight="1" x14ac:dyDescent="0.25">
      <c r="C94" s="33"/>
      <c r="D94" s="33"/>
      <c r="E94" s="59" t="s">
        <v>177</v>
      </c>
      <c r="F94" s="60">
        <v>121</v>
      </c>
      <c r="G94" s="61"/>
      <c r="H94" s="62" t="s">
        <v>178</v>
      </c>
      <c r="I94" s="63"/>
      <c r="J94" s="63"/>
      <c r="K94" s="64" t="s">
        <v>179</v>
      </c>
      <c r="L94" s="65">
        <f t="shared" ref="L94:N95" si="16">SUM(L95)</f>
        <v>0</v>
      </c>
      <c r="M94" s="65">
        <f t="shared" si="16"/>
        <v>39120</v>
      </c>
      <c r="N94" s="65">
        <f t="shared" si="16"/>
        <v>39120</v>
      </c>
      <c r="O94" s="66"/>
    </row>
    <row r="95" spans="1:15" hidden="1" x14ac:dyDescent="0.25">
      <c r="C95" s="33"/>
      <c r="D95" s="33"/>
      <c r="E95" s="34"/>
      <c r="F95" s="35"/>
      <c r="G95" s="36"/>
      <c r="H95" s="37">
        <v>4</v>
      </c>
      <c r="I95" s="38"/>
      <c r="J95" s="38"/>
      <c r="K95" s="39" t="s">
        <v>127</v>
      </c>
      <c r="L95" s="67">
        <f t="shared" si="16"/>
        <v>0</v>
      </c>
      <c r="M95" s="67">
        <f t="shared" si="16"/>
        <v>39120</v>
      </c>
      <c r="N95" s="67">
        <f t="shared" si="16"/>
        <v>39120</v>
      </c>
      <c r="O95" s="66"/>
    </row>
    <row r="96" spans="1:15" hidden="1" x14ac:dyDescent="0.25">
      <c r="C96" s="33"/>
      <c r="D96" s="33"/>
      <c r="E96" s="34"/>
      <c r="F96" s="35"/>
      <c r="G96" s="36"/>
      <c r="H96" s="37">
        <v>42</v>
      </c>
      <c r="I96" s="38"/>
      <c r="J96" s="38"/>
      <c r="K96" s="39" t="s">
        <v>128</v>
      </c>
      <c r="L96" s="67">
        <f>SUM(L97,L99)</f>
        <v>0</v>
      </c>
      <c r="M96" s="67">
        <f>SUM(M97,M99)</f>
        <v>39120</v>
      </c>
      <c r="N96" s="67">
        <f>SUM(N97,N99)</f>
        <v>39120</v>
      </c>
      <c r="O96" s="68"/>
    </row>
    <row r="97" spans="1:15" hidden="1" x14ac:dyDescent="0.25">
      <c r="C97" s="33"/>
      <c r="D97" s="33"/>
      <c r="E97" s="34"/>
      <c r="F97" s="35"/>
      <c r="G97" s="36"/>
      <c r="H97" s="37">
        <v>421</v>
      </c>
      <c r="I97" s="38"/>
      <c r="J97" s="38"/>
      <c r="K97" s="39" t="s">
        <v>129</v>
      </c>
      <c r="L97" s="67">
        <f t="shared" ref="L97:M97" si="17">SUM(L98)</f>
        <v>0</v>
      </c>
      <c r="M97" s="67">
        <f t="shared" si="17"/>
        <v>0</v>
      </c>
      <c r="N97" s="67">
        <f>SUM(N98)</f>
        <v>0</v>
      </c>
    </row>
    <row r="98" spans="1:15" ht="2.25" customHeight="1" x14ac:dyDescent="0.25">
      <c r="C98" s="33"/>
      <c r="D98" s="33"/>
      <c r="E98" s="34" t="s">
        <v>177</v>
      </c>
      <c r="F98" s="35">
        <v>121</v>
      </c>
      <c r="G98" s="36">
        <v>12</v>
      </c>
      <c r="H98" s="37">
        <v>4212</v>
      </c>
      <c r="I98" s="69">
        <v>7009</v>
      </c>
      <c r="J98" s="70">
        <v>922</v>
      </c>
      <c r="K98" s="39" t="s">
        <v>63</v>
      </c>
      <c r="L98" s="71"/>
      <c r="M98" s="71"/>
      <c r="N98" s="71"/>
      <c r="O98" s="41">
        <v>122</v>
      </c>
    </row>
    <row r="99" spans="1:15" x14ac:dyDescent="0.25">
      <c r="C99" s="33"/>
      <c r="D99" s="33"/>
      <c r="E99" s="34"/>
      <c r="F99" s="35"/>
      <c r="G99" s="36"/>
      <c r="H99" s="37">
        <v>422</v>
      </c>
      <c r="I99" s="38"/>
      <c r="J99" s="38"/>
      <c r="K99" s="39" t="s">
        <v>130</v>
      </c>
      <c r="L99" s="67">
        <f>SUM(L100:L104)</f>
        <v>0</v>
      </c>
      <c r="M99" s="67">
        <f>SUM(M100:M104)</f>
        <v>39120</v>
      </c>
      <c r="N99" s="67">
        <f>SUM(N100:N104)</f>
        <v>39120</v>
      </c>
      <c r="O99" s="72"/>
    </row>
    <row r="100" spans="1:15" hidden="1" x14ac:dyDescent="0.25">
      <c r="C100" s="33"/>
      <c r="D100" s="33"/>
      <c r="E100" s="34" t="s">
        <v>124</v>
      </c>
      <c r="F100" s="35">
        <v>121</v>
      </c>
      <c r="G100" s="36">
        <v>12</v>
      </c>
      <c r="H100" s="37">
        <v>4221</v>
      </c>
      <c r="I100" s="69">
        <v>7010</v>
      </c>
      <c r="J100" s="70">
        <v>923</v>
      </c>
      <c r="K100" s="39" t="s">
        <v>66</v>
      </c>
      <c r="L100" s="71"/>
      <c r="M100" s="71">
        <v>38520</v>
      </c>
      <c r="N100" s="71">
        <v>38520</v>
      </c>
      <c r="O100" s="41">
        <v>122</v>
      </c>
    </row>
    <row r="101" spans="1:15" hidden="1" x14ac:dyDescent="0.25">
      <c r="C101" s="33"/>
      <c r="D101" s="33"/>
      <c r="E101" s="34" t="s">
        <v>124</v>
      </c>
      <c r="F101" s="35">
        <v>121</v>
      </c>
      <c r="G101" s="36">
        <v>12</v>
      </c>
      <c r="H101" s="37">
        <v>4222</v>
      </c>
      <c r="I101" s="69">
        <v>7011</v>
      </c>
      <c r="J101" s="70">
        <v>924</v>
      </c>
      <c r="K101" s="39" t="s">
        <v>131</v>
      </c>
      <c r="L101" s="71"/>
      <c r="M101" s="71">
        <v>200</v>
      </c>
      <c r="N101" s="71">
        <v>200</v>
      </c>
      <c r="O101" s="41">
        <v>122</v>
      </c>
    </row>
    <row r="102" spans="1:15" hidden="1" x14ac:dyDescent="0.25">
      <c r="C102" s="33"/>
      <c r="D102" s="33"/>
      <c r="E102" s="34" t="s">
        <v>124</v>
      </c>
      <c r="F102" s="35">
        <v>121</v>
      </c>
      <c r="G102" s="36">
        <v>12</v>
      </c>
      <c r="H102" s="37">
        <v>4223</v>
      </c>
      <c r="I102" s="69">
        <v>7012</v>
      </c>
      <c r="J102" s="70">
        <v>925</v>
      </c>
      <c r="K102" s="39" t="s">
        <v>132</v>
      </c>
      <c r="L102" s="71"/>
      <c r="M102" s="71">
        <v>200</v>
      </c>
      <c r="N102" s="71">
        <v>200</v>
      </c>
      <c r="O102" s="41">
        <v>122</v>
      </c>
    </row>
    <row r="103" spans="1:15" hidden="1" x14ac:dyDescent="0.25">
      <c r="C103" s="33"/>
      <c r="D103" s="33"/>
      <c r="E103" s="34" t="s">
        <v>124</v>
      </c>
      <c r="F103" s="35">
        <v>121</v>
      </c>
      <c r="G103" s="36">
        <v>12</v>
      </c>
      <c r="H103" s="37">
        <v>4226</v>
      </c>
      <c r="I103" s="69">
        <v>7013</v>
      </c>
      <c r="J103" s="70">
        <v>926</v>
      </c>
      <c r="K103" s="39" t="s">
        <v>133</v>
      </c>
      <c r="L103" s="71"/>
      <c r="M103" s="71">
        <v>100</v>
      </c>
      <c r="N103" s="71">
        <v>100</v>
      </c>
      <c r="O103" s="41">
        <v>122</v>
      </c>
    </row>
    <row r="104" spans="1:15" hidden="1" x14ac:dyDescent="0.25">
      <c r="C104" s="33"/>
      <c r="D104" s="33"/>
      <c r="E104" s="34" t="s">
        <v>124</v>
      </c>
      <c r="F104" s="35">
        <v>121</v>
      </c>
      <c r="G104" s="36">
        <v>12</v>
      </c>
      <c r="H104" s="37">
        <v>4227</v>
      </c>
      <c r="I104" s="69">
        <v>7014</v>
      </c>
      <c r="J104" s="70">
        <v>927</v>
      </c>
      <c r="K104" s="39" t="s">
        <v>69</v>
      </c>
      <c r="L104" s="71"/>
      <c r="M104" s="71">
        <v>100</v>
      </c>
      <c r="N104" s="71">
        <v>100</v>
      </c>
      <c r="O104" s="41">
        <v>122</v>
      </c>
    </row>
    <row r="105" spans="1:15" hidden="1" x14ac:dyDescent="0.25">
      <c r="A105" s="31">
        <f t="shared" ref="A105" si="18">H105</f>
        <v>0</v>
      </c>
      <c r="B105" s="32" t="str">
        <f t="shared" ref="B105" si="19">IF(J105&gt;0,G105," ")</f>
        <v xml:space="preserve"> </v>
      </c>
      <c r="C105" s="33" t="str">
        <f t="shared" ref="C105" si="20">IF(I105&gt;0,LEFT(E105,3),"  ")</f>
        <v xml:space="preserve">  </v>
      </c>
      <c r="D105" s="33" t="str">
        <f t="shared" ref="D105" si="21">IF(I105&gt;0,LEFT(E105,4),"  ")</f>
        <v xml:space="preserve">  </v>
      </c>
      <c r="E105" s="34"/>
      <c r="F105" s="35"/>
      <c r="G105" s="36"/>
      <c r="H105" s="37"/>
      <c r="I105" s="38"/>
      <c r="J105" s="38"/>
      <c r="K105" s="39"/>
      <c r="L105" s="67"/>
      <c r="M105" s="67"/>
      <c r="N105" s="67"/>
      <c r="O105" s="72"/>
    </row>
    <row r="106" spans="1:15" ht="29.25" customHeight="1" x14ac:dyDescent="0.25">
      <c r="A106" s="31" t="str">
        <f t="shared" si="5"/>
        <v>K 7007 09</v>
      </c>
      <c r="B106" s="32" t="str">
        <f t="shared" si="6"/>
        <v xml:space="preserve"> </v>
      </c>
      <c r="C106" s="33" t="str">
        <f t="shared" si="13"/>
        <v xml:space="preserve">  </v>
      </c>
      <c r="D106" s="33" t="str">
        <f t="shared" si="14"/>
        <v xml:space="preserve">  </v>
      </c>
      <c r="E106" s="59" t="s">
        <v>177</v>
      </c>
      <c r="F106" s="60">
        <v>121</v>
      </c>
      <c r="G106" s="61"/>
      <c r="H106" s="74" t="s">
        <v>180</v>
      </c>
      <c r="I106" s="38"/>
      <c r="J106" s="38"/>
      <c r="K106" s="64" t="s">
        <v>181</v>
      </c>
      <c r="L106" s="65">
        <f t="shared" ref="L106:N107" si="22">SUM(L107)</f>
        <v>27000</v>
      </c>
      <c r="M106" s="65">
        <f t="shared" si="22"/>
        <v>-2000</v>
      </c>
      <c r="N106" s="65">
        <f t="shared" si="22"/>
        <v>25000</v>
      </c>
      <c r="O106" s="72"/>
    </row>
    <row r="107" spans="1:15" hidden="1" x14ac:dyDescent="0.25">
      <c r="A107" s="31">
        <f t="shared" ref="A107:A171" si="23">H107</f>
        <v>3</v>
      </c>
      <c r="B107" s="32" t="str">
        <f t="shared" ref="B107:B171" si="24">IF(J107&gt;0,G107," ")</f>
        <v xml:space="preserve"> </v>
      </c>
      <c r="C107" s="33" t="str">
        <f t="shared" si="13"/>
        <v xml:space="preserve">  </v>
      </c>
      <c r="D107" s="33" t="str">
        <f t="shared" si="14"/>
        <v xml:space="preserve">  </v>
      </c>
      <c r="E107" s="34"/>
      <c r="F107" s="35"/>
      <c r="G107" s="36"/>
      <c r="H107" s="37">
        <v>3</v>
      </c>
      <c r="I107" s="38"/>
      <c r="J107" s="38"/>
      <c r="K107" s="39" t="s">
        <v>137</v>
      </c>
      <c r="L107" s="67">
        <f t="shared" si="22"/>
        <v>27000</v>
      </c>
      <c r="M107" s="67">
        <f t="shared" si="22"/>
        <v>-2000</v>
      </c>
      <c r="N107" s="67">
        <f t="shared" si="22"/>
        <v>25000</v>
      </c>
    </row>
    <row r="108" spans="1:15" hidden="1" x14ac:dyDescent="0.25">
      <c r="A108" s="31">
        <f t="shared" si="23"/>
        <v>32</v>
      </c>
      <c r="B108" s="32" t="str">
        <f t="shared" si="24"/>
        <v xml:space="preserve"> </v>
      </c>
      <c r="C108" s="33" t="str">
        <f t="shared" si="13"/>
        <v xml:space="preserve">  </v>
      </c>
      <c r="D108" s="33" t="str">
        <f t="shared" si="14"/>
        <v xml:space="preserve">  </v>
      </c>
      <c r="E108" s="34"/>
      <c r="F108" s="35"/>
      <c r="G108" s="36"/>
      <c r="H108" s="37">
        <v>32</v>
      </c>
      <c r="I108" s="38"/>
      <c r="J108" s="38"/>
      <c r="K108" s="39" t="s">
        <v>138</v>
      </c>
      <c r="L108" s="67">
        <f>SUM(L109)</f>
        <v>27000</v>
      </c>
      <c r="M108" s="67">
        <f>SUM(M109)</f>
        <v>-2000</v>
      </c>
      <c r="N108" s="67">
        <f>SUM(N109)</f>
        <v>25000</v>
      </c>
    </row>
    <row r="109" spans="1:15" x14ac:dyDescent="0.25">
      <c r="A109" s="31">
        <f t="shared" si="23"/>
        <v>323</v>
      </c>
      <c r="B109" s="32" t="str">
        <f t="shared" si="24"/>
        <v xml:space="preserve"> </v>
      </c>
      <c r="C109" s="33" t="str">
        <f t="shared" si="13"/>
        <v xml:space="preserve">  </v>
      </c>
      <c r="D109" s="33" t="str">
        <f t="shared" si="14"/>
        <v xml:space="preserve">  </v>
      </c>
      <c r="E109" s="34"/>
      <c r="F109" s="35"/>
      <c r="G109" s="36"/>
      <c r="H109" s="37">
        <v>323</v>
      </c>
      <c r="I109" s="38"/>
      <c r="J109" s="38"/>
      <c r="K109" s="39" t="s">
        <v>139</v>
      </c>
      <c r="L109" s="67">
        <f>SUM(L110:L111)</f>
        <v>27000</v>
      </c>
      <c r="M109" s="67">
        <f>SUM(M110:M111)</f>
        <v>-2000</v>
      </c>
      <c r="N109" s="67">
        <f>SUM(N110:N111)</f>
        <v>25000</v>
      </c>
      <c r="O109" s="72"/>
    </row>
    <row r="110" spans="1:15" hidden="1" x14ac:dyDescent="0.25">
      <c r="A110" s="31">
        <f t="shared" si="23"/>
        <v>3232</v>
      </c>
      <c r="B110" s="32">
        <f t="shared" si="24"/>
        <v>12</v>
      </c>
      <c r="C110" s="33" t="str">
        <f t="shared" si="13"/>
        <v>092</v>
      </c>
      <c r="D110" s="33" t="str">
        <f t="shared" si="14"/>
        <v>0922</v>
      </c>
      <c r="E110" s="34" t="s">
        <v>177</v>
      </c>
      <c r="F110" s="35">
        <v>121</v>
      </c>
      <c r="G110" s="36">
        <v>12</v>
      </c>
      <c r="H110" s="37">
        <v>3232</v>
      </c>
      <c r="I110" s="70">
        <v>972</v>
      </c>
      <c r="J110" s="70">
        <v>972</v>
      </c>
      <c r="K110" s="39" t="s">
        <v>140</v>
      </c>
      <c r="L110" s="71">
        <v>27000</v>
      </c>
      <c r="M110" s="71">
        <v>-2000</v>
      </c>
      <c r="N110" s="71">
        <v>25000</v>
      </c>
      <c r="O110" s="41">
        <v>122</v>
      </c>
    </row>
    <row r="111" spans="1:15" hidden="1" x14ac:dyDescent="0.25">
      <c r="A111" s="31">
        <f t="shared" si="23"/>
        <v>3237</v>
      </c>
      <c r="B111" s="32">
        <f t="shared" si="24"/>
        <v>12</v>
      </c>
      <c r="C111" s="33" t="str">
        <f t="shared" si="13"/>
        <v>092</v>
      </c>
      <c r="D111" s="33" t="str">
        <f t="shared" si="14"/>
        <v>0922</v>
      </c>
      <c r="E111" s="34" t="s">
        <v>177</v>
      </c>
      <c r="F111" s="35">
        <v>121</v>
      </c>
      <c r="G111" s="36">
        <v>12</v>
      </c>
      <c r="H111" s="37">
        <v>3237</v>
      </c>
      <c r="I111" s="69">
        <v>7015</v>
      </c>
      <c r="J111" s="70">
        <v>972</v>
      </c>
      <c r="K111" s="39" t="s">
        <v>141</v>
      </c>
      <c r="L111" s="71"/>
      <c r="M111" s="71"/>
      <c r="N111" s="71"/>
      <c r="O111" s="41">
        <v>122</v>
      </c>
    </row>
    <row r="112" spans="1:15" hidden="1" x14ac:dyDescent="0.25">
      <c r="A112" s="31">
        <f t="shared" si="23"/>
        <v>0</v>
      </c>
      <c r="B112" s="32" t="str">
        <f t="shared" si="24"/>
        <v xml:space="preserve"> </v>
      </c>
      <c r="C112" s="33" t="str">
        <f t="shared" si="13"/>
        <v xml:space="preserve">  </v>
      </c>
      <c r="D112" s="33" t="str">
        <f t="shared" si="14"/>
        <v xml:space="preserve">  </v>
      </c>
      <c r="E112" s="34"/>
      <c r="F112" s="35"/>
      <c r="G112" s="36"/>
      <c r="H112" s="37"/>
      <c r="I112" s="38"/>
      <c r="J112" s="38"/>
      <c r="K112" s="39"/>
      <c r="L112" s="67"/>
      <c r="M112" s="67"/>
      <c r="N112" s="67"/>
      <c r="O112" s="72"/>
    </row>
    <row r="113" spans="1:15" x14ac:dyDescent="0.25">
      <c r="A113" s="31" t="str">
        <f t="shared" si="23"/>
        <v>A 7007 05</v>
      </c>
      <c r="B113" s="32" t="str">
        <f t="shared" si="24"/>
        <v xml:space="preserve"> </v>
      </c>
      <c r="C113" s="33" t="str">
        <f t="shared" si="13"/>
        <v xml:space="preserve">  </v>
      </c>
      <c r="D113" s="33" t="str">
        <f t="shared" si="14"/>
        <v xml:space="preserve">  </v>
      </c>
      <c r="E113" s="59" t="s">
        <v>177</v>
      </c>
      <c r="F113" s="60">
        <v>122</v>
      </c>
      <c r="G113" s="61"/>
      <c r="H113" s="75" t="s">
        <v>182</v>
      </c>
      <c r="I113" s="38"/>
      <c r="J113" s="38"/>
      <c r="K113" s="64" t="s">
        <v>183</v>
      </c>
      <c r="L113" s="76">
        <f>SUM(L114)</f>
        <v>220380</v>
      </c>
      <c r="M113" s="76">
        <f>SUM(M114)</f>
        <v>0</v>
      </c>
      <c r="N113" s="76">
        <f>SUM(N114)</f>
        <v>220380</v>
      </c>
    </row>
    <row r="114" spans="1:15" hidden="1" x14ac:dyDescent="0.25">
      <c r="A114" s="31">
        <f t="shared" si="23"/>
        <v>3</v>
      </c>
      <c r="B114" s="32" t="str">
        <f t="shared" si="24"/>
        <v xml:space="preserve"> </v>
      </c>
      <c r="C114" s="33" t="str">
        <f t="shared" si="13"/>
        <v xml:space="preserve">  </v>
      </c>
      <c r="D114" s="33" t="str">
        <f t="shared" si="14"/>
        <v xml:space="preserve">  </v>
      </c>
      <c r="E114" s="34"/>
      <c r="F114" s="35"/>
      <c r="G114" s="36"/>
      <c r="H114" s="37">
        <v>3</v>
      </c>
      <c r="I114" s="38"/>
      <c r="J114" s="38"/>
      <c r="K114" s="39" t="s">
        <v>137</v>
      </c>
      <c r="L114" s="67">
        <f t="shared" ref="L114:N114" si="25">SUM(L115,L144)</f>
        <v>220380</v>
      </c>
      <c r="M114" s="67">
        <f t="shared" si="25"/>
        <v>0</v>
      </c>
      <c r="N114" s="67">
        <f t="shared" si="25"/>
        <v>220380</v>
      </c>
    </row>
    <row r="115" spans="1:15" hidden="1" x14ac:dyDescent="0.25">
      <c r="A115" s="31">
        <f t="shared" si="23"/>
        <v>32</v>
      </c>
      <c r="B115" s="32" t="str">
        <f t="shared" si="24"/>
        <v xml:space="preserve"> </v>
      </c>
      <c r="C115" s="33" t="str">
        <f t="shared" si="13"/>
        <v xml:space="preserve">  </v>
      </c>
      <c r="D115" s="33" t="str">
        <f t="shared" si="14"/>
        <v xml:space="preserve">  </v>
      </c>
      <c r="E115" s="34"/>
      <c r="F115" s="35"/>
      <c r="G115" s="36"/>
      <c r="H115" s="37">
        <v>32</v>
      </c>
      <c r="I115" s="38"/>
      <c r="J115" s="38"/>
      <c r="K115" s="39" t="s">
        <v>138</v>
      </c>
      <c r="L115" s="67">
        <f>SUM(L116,L120,L126,L136,L138)</f>
        <v>220380</v>
      </c>
      <c r="M115" s="67">
        <f>SUM(M116,M120,M126,M136,M138)</f>
        <v>0</v>
      </c>
      <c r="N115" s="67">
        <f>SUM(N116,N120,N126,N136,N138)</f>
        <v>220380</v>
      </c>
      <c r="O115" s="72"/>
    </row>
    <row r="116" spans="1:15" x14ac:dyDescent="0.25">
      <c r="A116" s="31">
        <f t="shared" si="23"/>
        <v>321</v>
      </c>
      <c r="B116" s="32" t="str">
        <f t="shared" si="24"/>
        <v xml:space="preserve"> </v>
      </c>
      <c r="C116" s="33" t="str">
        <f t="shared" si="13"/>
        <v xml:space="preserve">  </v>
      </c>
      <c r="D116" s="33" t="str">
        <f t="shared" si="14"/>
        <v xml:space="preserve">  </v>
      </c>
      <c r="E116" s="34"/>
      <c r="F116" s="35"/>
      <c r="G116" s="36"/>
      <c r="H116" s="37">
        <v>321</v>
      </c>
      <c r="I116" s="38"/>
      <c r="J116" s="38"/>
      <c r="K116" s="39" t="s">
        <v>144</v>
      </c>
      <c r="L116" s="67">
        <f>SUM(L117:L119)</f>
        <v>51000</v>
      </c>
      <c r="M116" s="67">
        <f>SUM(M117:M119)</f>
        <v>0</v>
      </c>
      <c r="N116" s="67">
        <f>SUM(N117:N119)</f>
        <v>51000</v>
      </c>
      <c r="O116" s="80"/>
    </row>
    <row r="117" spans="1:15" hidden="1" x14ac:dyDescent="0.25">
      <c r="A117" s="31">
        <f t="shared" si="23"/>
        <v>3211</v>
      </c>
      <c r="B117" s="32">
        <f t="shared" si="24"/>
        <v>12</v>
      </c>
      <c r="C117" s="33" t="str">
        <f t="shared" si="13"/>
        <v>092</v>
      </c>
      <c r="D117" s="33" t="str">
        <f t="shared" si="14"/>
        <v>0922</v>
      </c>
      <c r="E117" s="34" t="s">
        <v>177</v>
      </c>
      <c r="F117" s="35">
        <v>122</v>
      </c>
      <c r="G117" s="36">
        <v>12</v>
      </c>
      <c r="H117" s="37">
        <v>3211</v>
      </c>
      <c r="I117" s="70">
        <v>973</v>
      </c>
      <c r="J117" s="70">
        <v>973</v>
      </c>
      <c r="K117" s="39" t="s">
        <v>145</v>
      </c>
      <c r="L117" s="71">
        <v>38500</v>
      </c>
      <c r="M117" s="71">
        <v>-500</v>
      </c>
      <c r="N117" s="71">
        <v>38000</v>
      </c>
      <c r="O117" s="72">
        <v>122</v>
      </c>
    </row>
    <row r="118" spans="1:15" hidden="1" x14ac:dyDescent="0.25">
      <c r="A118" s="31">
        <f t="shared" si="23"/>
        <v>3213</v>
      </c>
      <c r="B118" s="32">
        <f t="shared" si="24"/>
        <v>12</v>
      </c>
      <c r="C118" s="33" t="str">
        <f t="shared" si="13"/>
        <v>092</v>
      </c>
      <c r="D118" s="33" t="str">
        <f t="shared" si="14"/>
        <v>0922</v>
      </c>
      <c r="E118" s="34" t="s">
        <v>177</v>
      </c>
      <c r="F118" s="35">
        <v>122</v>
      </c>
      <c r="G118" s="36">
        <v>12</v>
      </c>
      <c r="H118" s="37">
        <v>3213</v>
      </c>
      <c r="I118" s="70">
        <v>974</v>
      </c>
      <c r="J118" s="70">
        <v>974</v>
      </c>
      <c r="K118" s="39" t="s">
        <v>146</v>
      </c>
      <c r="L118" s="71">
        <v>12000</v>
      </c>
      <c r="M118" s="71"/>
      <c r="N118" s="71">
        <v>12000</v>
      </c>
      <c r="O118" s="72">
        <v>122</v>
      </c>
    </row>
    <row r="119" spans="1:15" hidden="1" x14ac:dyDescent="0.25">
      <c r="A119" s="31">
        <f t="shared" si="23"/>
        <v>3214</v>
      </c>
      <c r="B119" s="32">
        <f t="shared" si="24"/>
        <v>12</v>
      </c>
      <c r="C119" s="33" t="str">
        <f t="shared" si="13"/>
        <v>092</v>
      </c>
      <c r="D119" s="33" t="str">
        <f t="shared" si="14"/>
        <v>0922</v>
      </c>
      <c r="E119" s="34" t="s">
        <v>177</v>
      </c>
      <c r="F119" s="35">
        <v>122</v>
      </c>
      <c r="G119" s="36">
        <v>12</v>
      </c>
      <c r="H119" s="37">
        <v>3214</v>
      </c>
      <c r="I119" s="70">
        <v>975</v>
      </c>
      <c r="J119" s="70">
        <v>975</v>
      </c>
      <c r="K119" s="39" t="s">
        <v>147</v>
      </c>
      <c r="L119" s="71">
        <v>500</v>
      </c>
      <c r="M119" s="71">
        <v>500</v>
      </c>
      <c r="N119" s="71">
        <v>1000</v>
      </c>
      <c r="O119" s="72">
        <v>122</v>
      </c>
    </row>
    <row r="120" spans="1:15" x14ac:dyDescent="0.25">
      <c r="A120" s="31">
        <f t="shared" si="23"/>
        <v>322</v>
      </c>
      <c r="B120" s="32" t="str">
        <f t="shared" si="24"/>
        <v xml:space="preserve"> </v>
      </c>
      <c r="C120" s="33" t="str">
        <f t="shared" si="13"/>
        <v xml:space="preserve">  </v>
      </c>
      <c r="D120" s="33" t="str">
        <f t="shared" si="14"/>
        <v xml:space="preserve">  </v>
      </c>
      <c r="E120" s="34"/>
      <c r="F120" s="35"/>
      <c r="G120" s="36"/>
      <c r="H120" s="37">
        <v>322</v>
      </c>
      <c r="I120" s="38"/>
      <c r="J120" s="38"/>
      <c r="K120" s="39" t="s">
        <v>148</v>
      </c>
      <c r="L120" s="67">
        <f>SUM(L121:L125)</f>
        <v>89000</v>
      </c>
      <c r="M120" s="67">
        <f>SUM(M121:M125)</f>
        <v>0</v>
      </c>
      <c r="N120" s="67">
        <f>SUM(N121:N125)</f>
        <v>89000</v>
      </c>
      <c r="O120" s="72"/>
    </row>
    <row r="121" spans="1:15" hidden="1" x14ac:dyDescent="0.25">
      <c r="A121" s="31">
        <f t="shared" si="23"/>
        <v>3221</v>
      </c>
      <c r="B121" s="32">
        <f t="shared" si="24"/>
        <v>12</v>
      </c>
      <c r="C121" s="33" t="str">
        <f t="shared" si="13"/>
        <v>092</v>
      </c>
      <c r="D121" s="33" t="str">
        <f t="shared" si="14"/>
        <v>0922</v>
      </c>
      <c r="E121" s="34" t="s">
        <v>177</v>
      </c>
      <c r="F121" s="35">
        <v>122</v>
      </c>
      <c r="G121" s="36">
        <v>12</v>
      </c>
      <c r="H121" s="37">
        <v>3221</v>
      </c>
      <c r="I121" s="70">
        <v>976</v>
      </c>
      <c r="J121" s="70">
        <v>976</v>
      </c>
      <c r="K121" s="39" t="s">
        <v>149</v>
      </c>
      <c r="L121" s="71">
        <v>51000</v>
      </c>
      <c r="M121" s="71"/>
      <c r="N121" s="71">
        <v>51000</v>
      </c>
      <c r="O121" s="72">
        <v>122</v>
      </c>
    </row>
    <row r="122" spans="1:15" hidden="1" x14ac:dyDescent="0.25">
      <c r="A122" s="31">
        <f t="shared" si="23"/>
        <v>3222</v>
      </c>
      <c r="B122" s="32">
        <f t="shared" si="24"/>
        <v>12</v>
      </c>
      <c r="C122" s="33" t="str">
        <f t="shared" si="13"/>
        <v>092</v>
      </c>
      <c r="D122" s="33" t="str">
        <f t="shared" si="14"/>
        <v>0922</v>
      </c>
      <c r="E122" s="34" t="s">
        <v>177</v>
      </c>
      <c r="F122" s="35">
        <v>122</v>
      </c>
      <c r="G122" s="36">
        <v>12</v>
      </c>
      <c r="H122" s="37">
        <v>3222</v>
      </c>
      <c r="I122" s="70">
        <v>977</v>
      </c>
      <c r="J122" s="70">
        <v>977</v>
      </c>
      <c r="K122" s="39" t="s">
        <v>184</v>
      </c>
      <c r="L122" s="71"/>
      <c r="M122" s="71"/>
      <c r="N122" s="71"/>
      <c r="O122" s="72">
        <v>122</v>
      </c>
    </row>
    <row r="123" spans="1:15" hidden="1" x14ac:dyDescent="0.25">
      <c r="A123" s="31">
        <f t="shared" si="23"/>
        <v>3224</v>
      </c>
      <c r="B123" s="32">
        <f t="shared" si="24"/>
        <v>12</v>
      </c>
      <c r="C123" s="33" t="str">
        <f t="shared" si="13"/>
        <v>092</v>
      </c>
      <c r="D123" s="33" t="str">
        <f t="shared" si="14"/>
        <v>0922</v>
      </c>
      <c r="E123" s="34" t="s">
        <v>177</v>
      </c>
      <c r="F123" s="35">
        <v>122</v>
      </c>
      <c r="G123" s="36">
        <v>12</v>
      </c>
      <c r="H123" s="37">
        <v>3224</v>
      </c>
      <c r="I123" s="70">
        <v>978</v>
      </c>
      <c r="J123" s="70">
        <v>978</v>
      </c>
      <c r="K123" s="39" t="s">
        <v>151</v>
      </c>
      <c r="L123" s="71">
        <v>16000</v>
      </c>
      <c r="M123" s="71"/>
      <c r="N123" s="71">
        <v>16000</v>
      </c>
      <c r="O123" s="72">
        <v>122</v>
      </c>
    </row>
    <row r="124" spans="1:15" hidden="1" x14ac:dyDescent="0.25">
      <c r="A124" s="31">
        <f t="shared" si="23"/>
        <v>3225</v>
      </c>
      <c r="B124" s="32">
        <f t="shared" si="24"/>
        <v>12</v>
      </c>
      <c r="C124" s="33" t="str">
        <f t="shared" si="13"/>
        <v>092</v>
      </c>
      <c r="D124" s="33" t="str">
        <f t="shared" si="14"/>
        <v>0922</v>
      </c>
      <c r="E124" s="34" t="s">
        <v>177</v>
      </c>
      <c r="F124" s="35">
        <v>122</v>
      </c>
      <c r="G124" s="36">
        <v>12</v>
      </c>
      <c r="H124" s="37">
        <v>3225</v>
      </c>
      <c r="I124" s="70">
        <v>979</v>
      </c>
      <c r="J124" s="70">
        <v>979</v>
      </c>
      <c r="K124" s="39" t="s">
        <v>152</v>
      </c>
      <c r="L124" s="71">
        <v>20000</v>
      </c>
      <c r="M124" s="71"/>
      <c r="N124" s="71">
        <v>20000</v>
      </c>
      <c r="O124" s="72">
        <v>122</v>
      </c>
    </row>
    <row r="125" spans="1:15" hidden="1" x14ac:dyDescent="0.25">
      <c r="A125" s="31">
        <f t="shared" si="23"/>
        <v>3227</v>
      </c>
      <c r="B125" s="32">
        <f t="shared" si="24"/>
        <v>12</v>
      </c>
      <c r="C125" s="33" t="str">
        <f t="shared" si="13"/>
        <v>092</v>
      </c>
      <c r="D125" s="33" t="str">
        <f t="shared" si="14"/>
        <v>0922</v>
      </c>
      <c r="E125" s="34" t="s">
        <v>177</v>
      </c>
      <c r="F125" s="35">
        <v>122</v>
      </c>
      <c r="G125" s="36">
        <v>12</v>
      </c>
      <c r="H125" s="37">
        <v>3227</v>
      </c>
      <c r="I125" s="70">
        <v>980</v>
      </c>
      <c r="J125" s="70">
        <v>980</v>
      </c>
      <c r="K125" s="39" t="s">
        <v>153</v>
      </c>
      <c r="L125" s="71">
        <v>2000</v>
      </c>
      <c r="M125" s="71"/>
      <c r="N125" s="71">
        <v>2000</v>
      </c>
      <c r="O125" s="72">
        <v>122</v>
      </c>
    </row>
    <row r="126" spans="1:15" x14ac:dyDescent="0.25">
      <c r="A126" s="31">
        <f t="shared" si="23"/>
        <v>323</v>
      </c>
      <c r="B126" s="32" t="str">
        <f t="shared" si="24"/>
        <v xml:space="preserve"> </v>
      </c>
      <c r="C126" s="33" t="str">
        <f t="shared" si="13"/>
        <v xml:space="preserve">  </v>
      </c>
      <c r="D126" s="33" t="str">
        <f t="shared" si="14"/>
        <v xml:space="preserve">  </v>
      </c>
      <c r="E126" s="34"/>
      <c r="F126" s="35"/>
      <c r="G126" s="36"/>
      <c r="H126" s="37">
        <v>323</v>
      </c>
      <c r="I126" s="38"/>
      <c r="J126" s="38"/>
      <c r="K126" s="39" t="s">
        <v>139</v>
      </c>
      <c r="L126" s="67">
        <f>SUM(L127:L135)</f>
        <v>61075</v>
      </c>
      <c r="M126" s="67">
        <f>SUM(M127:M135)</f>
        <v>0</v>
      </c>
      <c r="N126" s="67">
        <f>SUM(N127:N135)</f>
        <v>61075</v>
      </c>
      <c r="O126" s="72"/>
    </row>
    <row r="127" spans="1:15" hidden="1" x14ac:dyDescent="0.25">
      <c r="A127" s="31">
        <f t="shared" si="23"/>
        <v>3231</v>
      </c>
      <c r="B127" s="32">
        <f t="shared" si="24"/>
        <v>12</v>
      </c>
      <c r="C127" s="33" t="str">
        <f t="shared" si="13"/>
        <v>092</v>
      </c>
      <c r="D127" s="33" t="str">
        <f t="shared" si="14"/>
        <v>0922</v>
      </c>
      <c r="E127" s="34" t="s">
        <v>177</v>
      </c>
      <c r="F127" s="35">
        <v>122</v>
      </c>
      <c r="G127" s="36">
        <v>12</v>
      </c>
      <c r="H127" s="37">
        <v>3231</v>
      </c>
      <c r="I127" s="70">
        <v>981</v>
      </c>
      <c r="J127" s="70">
        <v>981</v>
      </c>
      <c r="K127" s="39" t="s">
        <v>154</v>
      </c>
      <c r="L127" s="71">
        <v>11000</v>
      </c>
      <c r="M127" s="71"/>
      <c r="N127" s="71">
        <v>11000</v>
      </c>
      <c r="O127" s="72">
        <v>122</v>
      </c>
    </row>
    <row r="128" spans="1:15" hidden="1" x14ac:dyDescent="0.25">
      <c r="A128" s="31">
        <f t="shared" si="23"/>
        <v>3232</v>
      </c>
      <c r="B128" s="32">
        <f t="shared" si="24"/>
        <v>12</v>
      </c>
      <c r="C128" s="33" t="str">
        <f t="shared" si="13"/>
        <v>092</v>
      </c>
      <c r="D128" s="33" t="str">
        <f t="shared" si="14"/>
        <v>0922</v>
      </c>
      <c r="E128" s="34" t="s">
        <v>177</v>
      </c>
      <c r="F128" s="35">
        <v>122</v>
      </c>
      <c r="G128" s="36">
        <v>12</v>
      </c>
      <c r="H128" s="37">
        <v>3232</v>
      </c>
      <c r="I128" s="70">
        <v>982</v>
      </c>
      <c r="J128" s="70">
        <v>982</v>
      </c>
      <c r="K128" s="39" t="s">
        <v>140</v>
      </c>
      <c r="L128" s="71">
        <v>11500</v>
      </c>
      <c r="M128" s="71"/>
      <c r="N128" s="71">
        <v>11500</v>
      </c>
      <c r="O128" s="72">
        <v>122</v>
      </c>
    </row>
    <row r="129" spans="1:15" hidden="1" x14ac:dyDescent="0.25">
      <c r="A129" s="31">
        <f t="shared" si="23"/>
        <v>3233</v>
      </c>
      <c r="B129" s="32">
        <f t="shared" si="24"/>
        <v>12</v>
      </c>
      <c r="C129" s="33" t="str">
        <f t="shared" si="13"/>
        <v>092</v>
      </c>
      <c r="D129" s="33" t="str">
        <f t="shared" si="14"/>
        <v>0922</v>
      </c>
      <c r="E129" s="34" t="s">
        <v>177</v>
      </c>
      <c r="F129" s="35">
        <v>122</v>
      </c>
      <c r="G129" s="36">
        <v>12</v>
      </c>
      <c r="H129" s="37">
        <v>3233</v>
      </c>
      <c r="I129" s="70">
        <v>983</v>
      </c>
      <c r="J129" s="70">
        <v>983</v>
      </c>
      <c r="K129" s="39" t="s">
        <v>155</v>
      </c>
      <c r="L129" s="71"/>
      <c r="M129" s="71"/>
      <c r="N129" s="71"/>
      <c r="O129" s="72">
        <v>122</v>
      </c>
    </row>
    <row r="130" spans="1:15" hidden="1" x14ac:dyDescent="0.25">
      <c r="A130" s="31">
        <f t="shared" si="23"/>
        <v>3234</v>
      </c>
      <c r="B130" s="32">
        <f t="shared" si="24"/>
        <v>12</v>
      </c>
      <c r="C130" s="33" t="str">
        <f t="shared" si="13"/>
        <v>092</v>
      </c>
      <c r="D130" s="33" t="str">
        <f t="shared" si="14"/>
        <v>0922</v>
      </c>
      <c r="E130" s="34" t="s">
        <v>177</v>
      </c>
      <c r="F130" s="35">
        <v>122</v>
      </c>
      <c r="G130" s="36">
        <v>12</v>
      </c>
      <c r="H130" s="37">
        <v>3234</v>
      </c>
      <c r="I130" s="70">
        <v>984</v>
      </c>
      <c r="J130" s="70">
        <v>984</v>
      </c>
      <c r="K130" s="39" t="s">
        <v>156</v>
      </c>
      <c r="L130" s="71">
        <v>32750</v>
      </c>
      <c r="M130" s="71"/>
      <c r="N130" s="71">
        <v>32750</v>
      </c>
      <c r="O130" s="72">
        <v>122</v>
      </c>
    </row>
    <row r="131" spans="1:15" hidden="1" x14ac:dyDescent="0.25">
      <c r="A131" s="31">
        <f t="shared" si="23"/>
        <v>3235</v>
      </c>
      <c r="B131" s="32">
        <f t="shared" si="24"/>
        <v>12</v>
      </c>
      <c r="C131" s="33" t="str">
        <f t="shared" si="13"/>
        <v>092</v>
      </c>
      <c r="D131" s="33" t="str">
        <f t="shared" si="14"/>
        <v>0922</v>
      </c>
      <c r="E131" s="34" t="s">
        <v>177</v>
      </c>
      <c r="F131" s="35">
        <v>122</v>
      </c>
      <c r="G131" s="36">
        <v>12</v>
      </c>
      <c r="H131" s="37">
        <v>3235</v>
      </c>
      <c r="I131" s="70">
        <v>985</v>
      </c>
      <c r="J131" s="70">
        <v>985</v>
      </c>
      <c r="K131" s="39" t="s">
        <v>157</v>
      </c>
      <c r="L131" s="71"/>
      <c r="M131" s="71"/>
      <c r="N131" s="71"/>
      <c r="O131" s="72">
        <v>122</v>
      </c>
    </row>
    <row r="132" spans="1:15" hidden="1" x14ac:dyDescent="0.25">
      <c r="A132" s="31">
        <f t="shared" si="23"/>
        <v>3236</v>
      </c>
      <c r="B132" s="32">
        <f t="shared" si="24"/>
        <v>12</v>
      </c>
      <c r="C132" s="33" t="str">
        <f t="shared" si="13"/>
        <v>092</v>
      </c>
      <c r="D132" s="33" t="str">
        <f t="shared" si="14"/>
        <v>0922</v>
      </c>
      <c r="E132" s="34" t="s">
        <v>177</v>
      </c>
      <c r="F132" s="35">
        <v>122</v>
      </c>
      <c r="G132" s="36">
        <v>12</v>
      </c>
      <c r="H132" s="37">
        <v>3236</v>
      </c>
      <c r="I132" s="70">
        <v>986</v>
      </c>
      <c r="J132" s="70">
        <v>986</v>
      </c>
      <c r="K132" s="39" t="s">
        <v>158</v>
      </c>
      <c r="L132" s="71"/>
      <c r="M132" s="71"/>
      <c r="N132" s="71"/>
      <c r="O132" s="72">
        <v>122</v>
      </c>
    </row>
    <row r="133" spans="1:15" hidden="1" x14ac:dyDescent="0.25">
      <c r="A133" s="31">
        <f t="shared" si="23"/>
        <v>3237</v>
      </c>
      <c r="B133" s="32">
        <f t="shared" si="24"/>
        <v>12</v>
      </c>
      <c r="C133" s="33" t="str">
        <f t="shared" si="13"/>
        <v>092</v>
      </c>
      <c r="D133" s="33" t="str">
        <f t="shared" si="14"/>
        <v>0922</v>
      </c>
      <c r="E133" s="34" t="s">
        <v>177</v>
      </c>
      <c r="F133" s="35">
        <v>122</v>
      </c>
      <c r="G133" s="36">
        <v>12</v>
      </c>
      <c r="H133" s="37">
        <v>3237</v>
      </c>
      <c r="I133" s="70">
        <v>987</v>
      </c>
      <c r="J133" s="70">
        <v>987</v>
      </c>
      <c r="K133" s="39" t="s">
        <v>159</v>
      </c>
      <c r="L133" s="71"/>
      <c r="M133" s="71"/>
      <c r="N133" s="71"/>
      <c r="O133" s="72">
        <v>122</v>
      </c>
    </row>
    <row r="134" spans="1:15" hidden="1" x14ac:dyDescent="0.25">
      <c r="A134" s="31">
        <f t="shared" si="23"/>
        <v>3238</v>
      </c>
      <c r="B134" s="32">
        <f t="shared" si="24"/>
        <v>12</v>
      </c>
      <c r="C134" s="33" t="str">
        <f t="shared" si="13"/>
        <v>092</v>
      </c>
      <c r="D134" s="33" t="str">
        <f t="shared" si="14"/>
        <v>0922</v>
      </c>
      <c r="E134" s="34" t="s">
        <v>177</v>
      </c>
      <c r="F134" s="35">
        <v>122</v>
      </c>
      <c r="G134" s="36">
        <v>12</v>
      </c>
      <c r="H134" s="37">
        <v>3238</v>
      </c>
      <c r="I134" s="70">
        <v>988</v>
      </c>
      <c r="J134" s="70">
        <v>988</v>
      </c>
      <c r="K134" s="39" t="s">
        <v>160</v>
      </c>
      <c r="L134" s="71">
        <v>825</v>
      </c>
      <c r="M134" s="71"/>
      <c r="N134" s="71">
        <v>825</v>
      </c>
      <c r="O134" s="72">
        <v>122</v>
      </c>
    </row>
    <row r="135" spans="1:15" hidden="1" x14ac:dyDescent="0.25">
      <c r="A135" s="31">
        <f t="shared" si="23"/>
        <v>3239</v>
      </c>
      <c r="B135" s="32">
        <f t="shared" si="24"/>
        <v>12</v>
      </c>
      <c r="C135" s="33" t="str">
        <f t="shared" si="13"/>
        <v>092</v>
      </c>
      <c r="D135" s="33" t="str">
        <f t="shared" si="14"/>
        <v>0922</v>
      </c>
      <c r="E135" s="34" t="s">
        <v>177</v>
      </c>
      <c r="F135" s="35">
        <v>122</v>
      </c>
      <c r="G135" s="36">
        <v>12</v>
      </c>
      <c r="H135" s="37">
        <v>3239</v>
      </c>
      <c r="I135" s="70">
        <v>989</v>
      </c>
      <c r="J135" s="70">
        <v>989</v>
      </c>
      <c r="K135" s="39" t="s">
        <v>161</v>
      </c>
      <c r="L135" s="71">
        <v>5000</v>
      </c>
      <c r="M135" s="71"/>
      <c r="N135" s="71">
        <v>5000</v>
      </c>
      <c r="O135" s="72">
        <v>122</v>
      </c>
    </row>
    <row r="136" spans="1:15" hidden="1" x14ac:dyDescent="0.25">
      <c r="A136" s="31">
        <f t="shared" si="23"/>
        <v>324</v>
      </c>
      <c r="B136" s="32" t="str">
        <f t="shared" si="24"/>
        <v xml:space="preserve"> </v>
      </c>
      <c r="C136" s="33" t="str">
        <f t="shared" si="13"/>
        <v xml:space="preserve">  </v>
      </c>
      <c r="D136" s="33" t="str">
        <f t="shared" si="14"/>
        <v xml:space="preserve">  </v>
      </c>
      <c r="E136" s="34"/>
      <c r="F136" s="35"/>
      <c r="G136" s="36"/>
      <c r="H136" s="37">
        <v>324</v>
      </c>
      <c r="I136" s="38"/>
      <c r="J136" s="38"/>
      <c r="K136" s="39" t="s">
        <v>162</v>
      </c>
      <c r="L136" s="67">
        <f>SUM(L137)</f>
        <v>0</v>
      </c>
      <c r="M136" s="67">
        <f>SUM(M137)</f>
        <v>0</v>
      </c>
      <c r="N136" s="67">
        <f>SUM(N137)</f>
        <v>0</v>
      </c>
      <c r="O136" s="72"/>
    </row>
    <row r="137" spans="1:15" hidden="1" x14ac:dyDescent="0.25">
      <c r="A137" s="31">
        <f t="shared" si="23"/>
        <v>3241</v>
      </c>
      <c r="B137" s="32">
        <f t="shared" si="24"/>
        <v>12</v>
      </c>
      <c r="C137" s="33" t="str">
        <f t="shared" si="13"/>
        <v>092</v>
      </c>
      <c r="D137" s="33" t="str">
        <f t="shared" si="14"/>
        <v>0922</v>
      </c>
      <c r="E137" s="34" t="s">
        <v>177</v>
      </c>
      <c r="F137" s="35">
        <v>122</v>
      </c>
      <c r="G137" s="36">
        <v>12</v>
      </c>
      <c r="H137" s="37">
        <v>3241</v>
      </c>
      <c r="I137" s="70">
        <v>990</v>
      </c>
      <c r="J137" s="70">
        <v>990</v>
      </c>
      <c r="K137" s="39" t="s">
        <v>162</v>
      </c>
      <c r="L137" s="71"/>
      <c r="M137" s="71"/>
      <c r="N137" s="71"/>
      <c r="O137" s="72">
        <v>122</v>
      </c>
    </row>
    <row r="138" spans="1:15" x14ac:dyDescent="0.25">
      <c r="A138" s="31">
        <f t="shared" si="23"/>
        <v>329</v>
      </c>
      <c r="B138" s="32" t="str">
        <f t="shared" si="24"/>
        <v xml:space="preserve"> </v>
      </c>
      <c r="C138" s="33" t="str">
        <f t="shared" si="13"/>
        <v xml:space="preserve">  </v>
      </c>
      <c r="D138" s="33" t="str">
        <f t="shared" si="14"/>
        <v xml:space="preserve">  </v>
      </c>
      <c r="E138" s="34"/>
      <c r="F138" s="35"/>
      <c r="G138" s="36"/>
      <c r="H138" s="37">
        <v>329</v>
      </c>
      <c r="I138" s="38"/>
      <c r="J138" s="38"/>
      <c r="K138" s="39" t="s">
        <v>163</v>
      </c>
      <c r="L138" s="67">
        <f>SUM(L139:L143)</f>
        <v>19305</v>
      </c>
      <c r="M138" s="67">
        <f>SUM(M139:M143)</f>
        <v>0</v>
      </c>
      <c r="N138" s="67">
        <f>SUM(N139:N143)</f>
        <v>19305</v>
      </c>
    </row>
    <row r="139" spans="1:15" hidden="1" x14ac:dyDescent="0.25">
      <c r="A139" s="31">
        <f t="shared" si="23"/>
        <v>3292</v>
      </c>
      <c r="B139" s="32">
        <f t="shared" si="24"/>
        <v>12</v>
      </c>
      <c r="C139" s="33" t="str">
        <f t="shared" si="13"/>
        <v>092</v>
      </c>
      <c r="D139" s="33" t="str">
        <f t="shared" si="14"/>
        <v>0922</v>
      </c>
      <c r="E139" s="34" t="s">
        <v>177</v>
      </c>
      <c r="F139" s="35">
        <v>122</v>
      </c>
      <c r="G139" s="36">
        <v>12</v>
      </c>
      <c r="H139" s="37">
        <v>3292</v>
      </c>
      <c r="I139" s="70">
        <v>991</v>
      </c>
      <c r="J139" s="70">
        <v>991</v>
      </c>
      <c r="K139" s="39" t="s">
        <v>164</v>
      </c>
      <c r="L139" s="71"/>
      <c r="M139" s="71"/>
      <c r="N139" s="71"/>
      <c r="O139" s="72">
        <v>122</v>
      </c>
    </row>
    <row r="140" spans="1:15" hidden="1" x14ac:dyDescent="0.25">
      <c r="A140" s="31">
        <f t="shared" si="23"/>
        <v>3293</v>
      </c>
      <c r="B140" s="32">
        <f t="shared" si="24"/>
        <v>12</v>
      </c>
      <c r="C140" s="33" t="str">
        <f t="shared" si="13"/>
        <v>092</v>
      </c>
      <c r="D140" s="33" t="str">
        <f t="shared" si="14"/>
        <v>0922</v>
      </c>
      <c r="E140" s="34" t="s">
        <v>177</v>
      </c>
      <c r="F140" s="35">
        <v>122</v>
      </c>
      <c r="G140" s="36">
        <v>12</v>
      </c>
      <c r="H140" s="37">
        <v>3293</v>
      </c>
      <c r="I140" s="70">
        <v>992</v>
      </c>
      <c r="J140" s="70">
        <v>992</v>
      </c>
      <c r="K140" s="39" t="s">
        <v>165</v>
      </c>
      <c r="L140" s="71">
        <v>8000</v>
      </c>
      <c r="M140" s="71"/>
      <c r="N140" s="71">
        <v>8000</v>
      </c>
      <c r="O140" s="72">
        <v>122</v>
      </c>
    </row>
    <row r="141" spans="1:15" hidden="1" x14ac:dyDescent="0.25">
      <c r="A141" s="31">
        <f t="shared" si="23"/>
        <v>3294</v>
      </c>
      <c r="B141" s="32">
        <f t="shared" si="24"/>
        <v>12</v>
      </c>
      <c r="C141" s="33" t="str">
        <f t="shared" si="13"/>
        <v>092</v>
      </c>
      <c r="D141" s="33" t="str">
        <f t="shared" si="14"/>
        <v>0922</v>
      </c>
      <c r="E141" s="34" t="s">
        <v>177</v>
      </c>
      <c r="F141" s="35">
        <v>122</v>
      </c>
      <c r="G141" s="36">
        <v>12</v>
      </c>
      <c r="H141" s="37">
        <v>3294</v>
      </c>
      <c r="I141" s="70">
        <v>993</v>
      </c>
      <c r="J141" s="70">
        <v>993</v>
      </c>
      <c r="K141" s="73" t="s">
        <v>166</v>
      </c>
      <c r="L141" s="71"/>
      <c r="M141" s="71"/>
      <c r="N141" s="71"/>
      <c r="O141" s="72">
        <v>122</v>
      </c>
    </row>
    <row r="142" spans="1:15" hidden="1" x14ac:dyDescent="0.25">
      <c r="A142" s="31">
        <f t="shared" si="23"/>
        <v>3295</v>
      </c>
      <c r="B142" s="32">
        <f t="shared" si="24"/>
        <v>12</v>
      </c>
      <c r="C142" s="33" t="str">
        <f t="shared" si="13"/>
        <v>092</v>
      </c>
      <c r="D142" s="33" t="str">
        <f t="shared" si="14"/>
        <v>0922</v>
      </c>
      <c r="E142" s="34" t="s">
        <v>177</v>
      </c>
      <c r="F142" s="35">
        <v>122</v>
      </c>
      <c r="G142" s="36">
        <v>12</v>
      </c>
      <c r="H142" s="37">
        <v>3295</v>
      </c>
      <c r="I142" s="70">
        <v>994</v>
      </c>
      <c r="J142" s="70">
        <v>994</v>
      </c>
      <c r="K142" s="39" t="s">
        <v>167</v>
      </c>
      <c r="L142" s="71">
        <v>1000</v>
      </c>
      <c r="M142" s="71"/>
      <c r="N142" s="71">
        <v>1000</v>
      </c>
      <c r="O142" s="72">
        <v>122</v>
      </c>
    </row>
    <row r="143" spans="1:15" hidden="1" x14ac:dyDescent="0.25">
      <c r="A143" s="31">
        <f t="shared" si="23"/>
        <v>3299</v>
      </c>
      <c r="B143" s="32">
        <f t="shared" si="24"/>
        <v>12</v>
      </c>
      <c r="C143" s="33" t="str">
        <f t="shared" si="13"/>
        <v>092</v>
      </c>
      <c r="D143" s="33" t="str">
        <f t="shared" si="14"/>
        <v>0922</v>
      </c>
      <c r="E143" s="34" t="s">
        <v>177</v>
      </c>
      <c r="F143" s="35">
        <v>122</v>
      </c>
      <c r="G143" s="36">
        <v>12</v>
      </c>
      <c r="H143" s="37">
        <v>3299</v>
      </c>
      <c r="I143" s="70">
        <v>995</v>
      </c>
      <c r="J143" s="70">
        <v>995</v>
      </c>
      <c r="K143" s="39" t="s">
        <v>163</v>
      </c>
      <c r="L143" s="71">
        <v>10305</v>
      </c>
      <c r="M143" s="71"/>
      <c r="N143" s="71">
        <v>10305</v>
      </c>
      <c r="O143" s="72">
        <v>122</v>
      </c>
    </row>
    <row r="144" spans="1:15" hidden="1" x14ac:dyDescent="0.25">
      <c r="A144" s="31">
        <f t="shared" si="23"/>
        <v>34</v>
      </c>
      <c r="B144" s="32" t="str">
        <f t="shared" si="24"/>
        <v xml:space="preserve"> </v>
      </c>
      <c r="C144" s="33" t="str">
        <f t="shared" si="13"/>
        <v xml:space="preserve">  </v>
      </c>
      <c r="D144" s="33" t="str">
        <f t="shared" si="14"/>
        <v xml:space="preserve">  </v>
      </c>
      <c r="E144" s="34"/>
      <c r="F144" s="35"/>
      <c r="G144" s="36"/>
      <c r="H144" s="37">
        <v>34</v>
      </c>
      <c r="I144" s="38"/>
      <c r="J144" s="38"/>
      <c r="K144" s="39" t="s">
        <v>168</v>
      </c>
      <c r="L144" s="67">
        <f>SUM(L145)</f>
        <v>0</v>
      </c>
      <c r="M144" s="67">
        <f>SUM(M145)</f>
        <v>0</v>
      </c>
      <c r="N144" s="67">
        <f>SUM(N145)</f>
        <v>0</v>
      </c>
      <c r="O144" s="72"/>
    </row>
    <row r="145" spans="1:15" hidden="1" x14ac:dyDescent="0.25">
      <c r="A145" s="31">
        <f t="shared" si="23"/>
        <v>343</v>
      </c>
      <c r="B145" s="32" t="str">
        <f t="shared" si="24"/>
        <v xml:space="preserve"> </v>
      </c>
      <c r="C145" s="33" t="str">
        <f t="shared" si="13"/>
        <v xml:space="preserve">  </v>
      </c>
      <c r="D145" s="33" t="str">
        <f t="shared" si="14"/>
        <v xml:space="preserve">  </v>
      </c>
      <c r="E145" s="34"/>
      <c r="F145" s="35"/>
      <c r="G145" s="36"/>
      <c r="H145" s="37">
        <v>343</v>
      </c>
      <c r="I145" s="38"/>
      <c r="J145" s="38"/>
      <c r="K145" s="39" t="s">
        <v>169</v>
      </c>
      <c r="L145" s="67">
        <f>SUM(L146:L148)</f>
        <v>0</v>
      </c>
      <c r="M145" s="67">
        <f>SUM(M146:M148)</f>
        <v>0</v>
      </c>
      <c r="N145" s="67">
        <f>SUM(N146:N148)</f>
        <v>0</v>
      </c>
      <c r="O145" s="72"/>
    </row>
    <row r="146" spans="1:15" hidden="1" x14ac:dyDescent="0.25">
      <c r="A146" s="31">
        <f t="shared" si="23"/>
        <v>3431</v>
      </c>
      <c r="B146" s="32">
        <f t="shared" si="24"/>
        <v>12</v>
      </c>
      <c r="C146" s="33" t="str">
        <f t="shared" ref="C146:C222" si="26">IF(I146&gt;0,LEFT(E146,3),"  ")</f>
        <v>092</v>
      </c>
      <c r="D146" s="33" t="str">
        <f t="shared" ref="D146:D222" si="27">IF(I146&gt;0,LEFT(E146,4),"  ")</f>
        <v>0922</v>
      </c>
      <c r="E146" s="34" t="s">
        <v>177</v>
      </c>
      <c r="F146" s="35">
        <v>122</v>
      </c>
      <c r="G146" s="36">
        <v>12</v>
      </c>
      <c r="H146" s="37">
        <v>3431</v>
      </c>
      <c r="I146" s="70">
        <v>996</v>
      </c>
      <c r="J146" s="70">
        <v>996</v>
      </c>
      <c r="K146" s="39" t="s">
        <v>170</v>
      </c>
      <c r="L146" s="71"/>
      <c r="M146" s="71"/>
      <c r="N146" s="71"/>
      <c r="O146" s="72">
        <v>122</v>
      </c>
    </row>
    <row r="147" spans="1:15" hidden="1" x14ac:dyDescent="0.25">
      <c r="A147" s="31">
        <f t="shared" si="23"/>
        <v>3433</v>
      </c>
      <c r="B147" s="32">
        <f t="shared" si="24"/>
        <v>12</v>
      </c>
      <c r="C147" s="33" t="str">
        <f t="shared" si="26"/>
        <v>092</v>
      </c>
      <c r="D147" s="33" t="str">
        <f t="shared" si="27"/>
        <v>0922</v>
      </c>
      <c r="E147" s="34" t="s">
        <v>177</v>
      </c>
      <c r="F147" s="35">
        <v>122</v>
      </c>
      <c r="G147" s="36">
        <v>12</v>
      </c>
      <c r="H147" s="37">
        <v>3433</v>
      </c>
      <c r="I147" s="70">
        <v>997</v>
      </c>
      <c r="J147" s="70">
        <v>997</v>
      </c>
      <c r="K147" s="39" t="s">
        <v>171</v>
      </c>
      <c r="L147" s="71"/>
      <c r="M147" s="71"/>
      <c r="N147" s="71"/>
      <c r="O147" s="72">
        <v>122</v>
      </c>
    </row>
    <row r="148" spans="1:15" hidden="1" x14ac:dyDescent="0.25">
      <c r="A148" s="31">
        <f t="shared" si="23"/>
        <v>3434</v>
      </c>
      <c r="B148" s="32">
        <f t="shared" si="24"/>
        <v>12</v>
      </c>
      <c r="C148" s="33" t="str">
        <f t="shared" si="26"/>
        <v>092</v>
      </c>
      <c r="D148" s="33" t="str">
        <f t="shared" si="27"/>
        <v>0922</v>
      </c>
      <c r="E148" s="34" t="s">
        <v>177</v>
      </c>
      <c r="F148" s="35">
        <v>122</v>
      </c>
      <c r="G148" s="36">
        <v>12</v>
      </c>
      <c r="H148" s="37">
        <v>3434</v>
      </c>
      <c r="I148" s="70">
        <v>998</v>
      </c>
      <c r="J148" s="70">
        <v>998</v>
      </c>
      <c r="K148" s="39" t="s">
        <v>172</v>
      </c>
      <c r="L148" s="71"/>
      <c r="M148" s="71"/>
      <c r="N148" s="71"/>
      <c r="O148" s="72">
        <v>122</v>
      </c>
    </row>
    <row r="149" spans="1:15" hidden="1" x14ac:dyDescent="0.25">
      <c r="A149" s="31">
        <f t="shared" si="23"/>
        <v>0</v>
      </c>
      <c r="B149" s="32" t="str">
        <f t="shared" si="24"/>
        <v xml:space="preserve"> </v>
      </c>
      <c r="C149" s="33" t="str">
        <f t="shared" si="26"/>
        <v xml:space="preserve">  </v>
      </c>
      <c r="D149" s="33" t="str">
        <f t="shared" si="27"/>
        <v xml:space="preserve">  </v>
      </c>
      <c r="E149" s="34"/>
      <c r="F149" s="35"/>
      <c r="G149" s="36"/>
      <c r="H149" s="37"/>
      <c r="I149" s="38"/>
      <c r="J149" s="38"/>
      <c r="K149" s="39"/>
      <c r="L149" s="67"/>
      <c r="M149" s="67"/>
      <c r="N149" s="67"/>
      <c r="O149" s="72"/>
    </row>
    <row r="150" spans="1:15" ht="15" customHeight="1" x14ac:dyDescent="0.25">
      <c r="A150" s="31" t="str">
        <f t="shared" si="23"/>
        <v>A 7007 06</v>
      </c>
      <c r="B150" s="32" t="str">
        <f t="shared" si="24"/>
        <v xml:space="preserve"> </v>
      </c>
      <c r="C150" s="33" t="str">
        <f t="shared" si="26"/>
        <v xml:space="preserve">  </v>
      </c>
      <c r="D150" s="33" t="str">
        <f t="shared" si="27"/>
        <v xml:space="preserve">  </v>
      </c>
      <c r="E150" s="59" t="s">
        <v>177</v>
      </c>
      <c r="F150" s="60">
        <v>122</v>
      </c>
      <c r="G150" s="61"/>
      <c r="H150" s="75" t="s">
        <v>185</v>
      </c>
      <c r="I150" s="38"/>
      <c r="J150" s="38"/>
      <c r="K150" s="64" t="s">
        <v>186</v>
      </c>
      <c r="L150" s="76">
        <f>SUM(L151)</f>
        <v>652930</v>
      </c>
      <c r="M150" s="76">
        <f>SUM(M151)</f>
        <v>0</v>
      </c>
      <c r="N150" s="76">
        <f>SUM(N151)</f>
        <v>652930</v>
      </c>
    </row>
    <row r="151" spans="1:15" x14ac:dyDescent="0.25">
      <c r="A151" s="31">
        <f t="shared" si="23"/>
        <v>3</v>
      </c>
      <c r="B151" s="32" t="str">
        <f t="shared" si="24"/>
        <v xml:space="preserve"> </v>
      </c>
      <c r="C151" s="33" t="str">
        <f t="shared" si="26"/>
        <v xml:space="preserve">  </v>
      </c>
      <c r="D151" s="33" t="str">
        <f t="shared" si="27"/>
        <v xml:space="preserve">  </v>
      </c>
      <c r="E151" s="34"/>
      <c r="F151" s="35"/>
      <c r="G151" s="36"/>
      <c r="H151" s="37">
        <v>3</v>
      </c>
      <c r="I151" s="38"/>
      <c r="J151" s="38"/>
      <c r="K151" s="39" t="s">
        <v>137</v>
      </c>
      <c r="L151" s="67">
        <f t="shared" ref="L151:N151" si="28">SUM(L152)</f>
        <v>652930</v>
      </c>
      <c r="M151" s="67">
        <f t="shared" si="28"/>
        <v>0</v>
      </c>
      <c r="N151" s="67">
        <f t="shared" si="28"/>
        <v>652930</v>
      </c>
    </row>
    <row r="152" spans="1:15" x14ac:dyDescent="0.25">
      <c r="A152" s="31">
        <f t="shared" si="23"/>
        <v>32</v>
      </c>
      <c r="B152" s="32" t="str">
        <f t="shared" si="24"/>
        <v xml:space="preserve"> </v>
      </c>
      <c r="C152" s="33" t="str">
        <f t="shared" si="26"/>
        <v xml:space="preserve">  </v>
      </c>
      <c r="D152" s="33" t="str">
        <f t="shared" si="27"/>
        <v xml:space="preserve">  </v>
      </c>
      <c r="E152" s="34"/>
      <c r="F152" s="35"/>
      <c r="G152" s="36"/>
      <c r="H152" s="37">
        <v>32</v>
      </c>
      <c r="I152" s="38"/>
      <c r="J152" s="38"/>
      <c r="K152" s="39" t="s">
        <v>138</v>
      </c>
      <c r="L152" s="67">
        <f>SUM(L153,L155,L159,L165)</f>
        <v>652930</v>
      </c>
      <c r="M152" s="67">
        <f>SUM(M153,M155,M159,M165)</f>
        <v>0</v>
      </c>
      <c r="N152" s="67">
        <f>SUM(N153,N155,N159,N165)</f>
        <v>652930</v>
      </c>
      <c r="O152" s="72"/>
    </row>
    <row r="153" spans="1:15" x14ac:dyDescent="0.25">
      <c r="A153" s="31">
        <f t="shared" si="23"/>
        <v>321</v>
      </c>
      <c r="B153" s="32" t="str">
        <f t="shared" si="24"/>
        <v xml:space="preserve"> </v>
      </c>
      <c r="C153" s="33" t="str">
        <f t="shared" si="26"/>
        <v xml:space="preserve">  </v>
      </c>
      <c r="D153" s="33" t="str">
        <f t="shared" si="27"/>
        <v xml:space="preserve">  </v>
      </c>
      <c r="E153" s="34"/>
      <c r="F153" s="35"/>
      <c r="G153" s="36"/>
      <c r="H153" s="37">
        <v>321</v>
      </c>
      <c r="I153" s="38"/>
      <c r="J153" s="38"/>
      <c r="K153" s="39" t="s">
        <v>144</v>
      </c>
      <c r="L153" s="67">
        <f>SUM(L154)</f>
        <v>155000</v>
      </c>
      <c r="M153" s="67">
        <f>SUM(M154)</f>
        <v>0</v>
      </c>
      <c r="N153" s="67">
        <f>SUM(N154)</f>
        <v>155000</v>
      </c>
      <c r="O153" s="72"/>
    </row>
    <row r="154" spans="1:15" hidden="1" x14ac:dyDescent="0.25">
      <c r="A154" s="31">
        <f t="shared" si="23"/>
        <v>3212</v>
      </c>
      <c r="B154" s="32">
        <f t="shared" si="24"/>
        <v>12</v>
      </c>
      <c r="C154" s="33" t="str">
        <f t="shared" si="26"/>
        <v>092</v>
      </c>
      <c r="D154" s="33" t="str">
        <f t="shared" si="27"/>
        <v>0922</v>
      </c>
      <c r="E154" s="34" t="s">
        <v>177</v>
      </c>
      <c r="F154" s="35">
        <v>122</v>
      </c>
      <c r="G154" s="36">
        <v>12</v>
      </c>
      <c r="H154" s="37">
        <v>3212</v>
      </c>
      <c r="I154" s="70">
        <v>999</v>
      </c>
      <c r="J154" s="70">
        <v>999</v>
      </c>
      <c r="K154" s="39" t="s">
        <v>187</v>
      </c>
      <c r="L154" s="71">
        <v>155000</v>
      </c>
      <c r="M154" s="71"/>
      <c r="N154" s="71">
        <v>155000</v>
      </c>
      <c r="O154" s="72">
        <v>122</v>
      </c>
    </row>
    <row r="155" spans="1:15" x14ac:dyDescent="0.25">
      <c r="A155" s="31">
        <f t="shared" si="23"/>
        <v>322</v>
      </c>
      <c r="B155" s="32" t="str">
        <f t="shared" si="24"/>
        <v xml:space="preserve"> </v>
      </c>
      <c r="C155" s="33" t="str">
        <f t="shared" si="26"/>
        <v xml:space="preserve">  </v>
      </c>
      <c r="D155" s="33" t="str">
        <f t="shared" si="27"/>
        <v xml:space="preserve">  </v>
      </c>
      <c r="E155" s="34"/>
      <c r="F155" s="35"/>
      <c r="G155" s="36"/>
      <c r="H155" s="37">
        <v>322</v>
      </c>
      <c r="I155" s="38"/>
      <c r="J155" s="38"/>
      <c r="K155" s="39" t="s">
        <v>148</v>
      </c>
      <c r="L155" s="67">
        <f>SUM(L156:L158)</f>
        <v>255000</v>
      </c>
      <c r="M155" s="67">
        <f>SUM(M156:M158)</f>
        <v>0</v>
      </c>
      <c r="N155" s="67">
        <f>SUM(N156:N158)</f>
        <v>255000</v>
      </c>
      <c r="O155" s="72"/>
    </row>
    <row r="156" spans="1:15" hidden="1" x14ac:dyDescent="0.25">
      <c r="A156" s="31">
        <f t="shared" si="23"/>
        <v>3221</v>
      </c>
      <c r="B156" s="32">
        <f t="shared" si="24"/>
        <v>12</v>
      </c>
      <c r="C156" s="33" t="str">
        <f t="shared" si="26"/>
        <v>092</v>
      </c>
      <c r="D156" s="33" t="str">
        <f t="shared" si="27"/>
        <v>0922</v>
      </c>
      <c r="E156" s="34" t="s">
        <v>177</v>
      </c>
      <c r="F156" s="35">
        <v>122</v>
      </c>
      <c r="G156" s="36">
        <v>12</v>
      </c>
      <c r="H156" s="37">
        <v>3221</v>
      </c>
      <c r="I156" s="70">
        <v>1000</v>
      </c>
      <c r="J156" s="70">
        <v>1000</v>
      </c>
      <c r="K156" s="81" t="s">
        <v>149</v>
      </c>
      <c r="L156" s="71"/>
      <c r="M156" s="71"/>
      <c r="N156" s="71"/>
      <c r="O156" s="72">
        <v>122</v>
      </c>
    </row>
    <row r="157" spans="1:15" hidden="1" x14ac:dyDescent="0.25">
      <c r="A157" s="31">
        <f t="shared" si="23"/>
        <v>3222</v>
      </c>
      <c r="B157" s="32">
        <f t="shared" si="24"/>
        <v>12</v>
      </c>
      <c r="C157" s="33" t="str">
        <f t="shared" si="26"/>
        <v>092</v>
      </c>
      <c r="D157" s="33" t="str">
        <f t="shared" si="27"/>
        <v>0922</v>
      </c>
      <c r="E157" s="34" t="s">
        <v>177</v>
      </c>
      <c r="F157" s="35">
        <v>122</v>
      </c>
      <c r="G157" s="36">
        <v>12</v>
      </c>
      <c r="H157" s="37">
        <v>3222</v>
      </c>
      <c r="I157" s="70">
        <v>1001</v>
      </c>
      <c r="J157" s="70">
        <v>1001</v>
      </c>
      <c r="K157" s="39" t="s">
        <v>184</v>
      </c>
      <c r="L157" s="71"/>
      <c r="M157" s="71"/>
      <c r="N157" s="71"/>
      <c r="O157" s="72">
        <v>122</v>
      </c>
    </row>
    <row r="158" spans="1:15" hidden="1" x14ac:dyDescent="0.25">
      <c r="A158" s="31">
        <f t="shared" si="23"/>
        <v>3223</v>
      </c>
      <c r="B158" s="32">
        <f t="shared" si="24"/>
        <v>12</v>
      </c>
      <c r="C158" s="33" t="str">
        <f t="shared" si="26"/>
        <v>092</v>
      </c>
      <c r="D158" s="33" t="str">
        <f t="shared" si="27"/>
        <v>0922</v>
      </c>
      <c r="E158" s="34" t="s">
        <v>177</v>
      </c>
      <c r="F158" s="35">
        <v>122</v>
      </c>
      <c r="G158" s="36">
        <v>12</v>
      </c>
      <c r="H158" s="37">
        <v>3223</v>
      </c>
      <c r="I158" s="70">
        <v>1002</v>
      </c>
      <c r="J158" s="70">
        <v>1002</v>
      </c>
      <c r="K158" s="39" t="s">
        <v>150</v>
      </c>
      <c r="L158" s="71">
        <v>255000</v>
      </c>
      <c r="M158" s="71"/>
      <c r="N158" s="71">
        <v>255000</v>
      </c>
      <c r="O158" s="72">
        <v>122</v>
      </c>
    </row>
    <row r="159" spans="1:15" x14ac:dyDescent="0.25">
      <c r="A159" s="31">
        <f t="shared" si="23"/>
        <v>323</v>
      </c>
      <c r="B159" s="32" t="str">
        <f t="shared" si="24"/>
        <v xml:space="preserve"> </v>
      </c>
      <c r="C159" s="33" t="str">
        <f t="shared" si="26"/>
        <v xml:space="preserve">  </v>
      </c>
      <c r="D159" s="33" t="str">
        <f t="shared" si="27"/>
        <v xml:space="preserve">  </v>
      </c>
      <c r="E159" s="34"/>
      <c r="F159" s="35"/>
      <c r="G159" s="36"/>
      <c r="H159" s="37">
        <v>323</v>
      </c>
      <c r="I159" s="38"/>
      <c r="J159" s="38"/>
      <c r="K159" s="39" t="s">
        <v>139</v>
      </c>
      <c r="L159" s="67">
        <f>SUM(L160:L164)</f>
        <v>242930</v>
      </c>
      <c r="M159" s="67">
        <f>SUM(M160:M164)</f>
        <v>0</v>
      </c>
      <c r="N159" s="67">
        <f>SUM(N160:N164)</f>
        <v>242930</v>
      </c>
      <c r="O159" s="72"/>
    </row>
    <row r="160" spans="1:15" hidden="1" x14ac:dyDescent="0.25">
      <c r="A160" s="31">
        <f t="shared" si="23"/>
        <v>3232</v>
      </c>
      <c r="B160" s="32">
        <f t="shared" si="24"/>
        <v>12</v>
      </c>
      <c r="C160" s="33" t="str">
        <f t="shared" si="26"/>
        <v>092</v>
      </c>
      <c r="D160" s="33" t="str">
        <f t="shared" si="27"/>
        <v>0922</v>
      </c>
      <c r="E160" s="34" t="s">
        <v>177</v>
      </c>
      <c r="F160" s="35">
        <v>122</v>
      </c>
      <c r="G160" s="36">
        <v>12</v>
      </c>
      <c r="H160" s="37">
        <v>3232</v>
      </c>
      <c r="I160" s="70">
        <v>1003</v>
      </c>
      <c r="J160" s="70">
        <v>1003</v>
      </c>
      <c r="K160" s="39" t="s">
        <v>140</v>
      </c>
      <c r="L160" s="71">
        <v>50000</v>
      </c>
      <c r="M160" s="71">
        <v>-1541</v>
      </c>
      <c r="N160" s="71">
        <f>+L160+M160</f>
        <v>48459</v>
      </c>
      <c r="O160" s="72">
        <v>122</v>
      </c>
    </row>
    <row r="161" spans="1:15" hidden="1" x14ac:dyDescent="0.25">
      <c r="A161" s="31">
        <f t="shared" si="23"/>
        <v>3234</v>
      </c>
      <c r="B161" s="32">
        <f t="shared" si="24"/>
        <v>12</v>
      </c>
      <c r="C161" s="33" t="str">
        <f t="shared" si="26"/>
        <v>092</v>
      </c>
      <c r="D161" s="33" t="str">
        <f t="shared" si="27"/>
        <v>0922</v>
      </c>
      <c r="E161" s="34" t="s">
        <v>177</v>
      </c>
      <c r="F161" s="35">
        <v>122</v>
      </c>
      <c r="G161" s="36">
        <v>12</v>
      </c>
      <c r="H161" s="37">
        <v>3234</v>
      </c>
      <c r="I161" s="70">
        <v>1004</v>
      </c>
      <c r="J161" s="70">
        <v>1004</v>
      </c>
      <c r="K161" s="39" t="s">
        <v>156</v>
      </c>
      <c r="L161" s="71">
        <v>13430</v>
      </c>
      <c r="M161" s="71">
        <v>1541</v>
      </c>
      <c r="N161" s="71">
        <v>14971</v>
      </c>
      <c r="O161" s="72">
        <v>122</v>
      </c>
    </row>
    <row r="162" spans="1:15" hidden="1" x14ac:dyDescent="0.25">
      <c r="A162" s="31">
        <f t="shared" si="23"/>
        <v>3235</v>
      </c>
      <c r="B162" s="32">
        <f t="shared" si="24"/>
        <v>12</v>
      </c>
      <c r="C162" s="33" t="str">
        <f t="shared" si="26"/>
        <v>092</v>
      </c>
      <c r="D162" s="33" t="str">
        <f t="shared" si="27"/>
        <v>0922</v>
      </c>
      <c r="E162" s="34" t="s">
        <v>177</v>
      </c>
      <c r="F162" s="35">
        <v>122</v>
      </c>
      <c r="G162" s="36">
        <v>12</v>
      </c>
      <c r="H162" s="37">
        <v>3235</v>
      </c>
      <c r="I162" s="70">
        <v>1005</v>
      </c>
      <c r="J162" s="70">
        <v>1005</v>
      </c>
      <c r="K162" s="39" t="s">
        <v>157</v>
      </c>
      <c r="L162" s="71">
        <v>170000</v>
      </c>
      <c r="M162" s="71"/>
      <c r="N162" s="71">
        <v>170000</v>
      </c>
      <c r="O162" s="72">
        <v>122</v>
      </c>
    </row>
    <row r="163" spans="1:15" hidden="1" x14ac:dyDescent="0.25">
      <c r="A163" s="31">
        <f t="shared" si="23"/>
        <v>3236</v>
      </c>
      <c r="B163" s="32">
        <f t="shared" si="24"/>
        <v>12</v>
      </c>
      <c r="C163" s="33" t="str">
        <f t="shared" si="26"/>
        <v>092</v>
      </c>
      <c r="D163" s="33" t="str">
        <f t="shared" si="27"/>
        <v>0922</v>
      </c>
      <c r="E163" s="34" t="s">
        <v>177</v>
      </c>
      <c r="F163" s="35">
        <v>122</v>
      </c>
      <c r="G163" s="36">
        <v>12</v>
      </c>
      <c r="H163" s="37">
        <v>3236</v>
      </c>
      <c r="I163" s="70">
        <v>1006</v>
      </c>
      <c r="J163" s="70">
        <v>1006</v>
      </c>
      <c r="K163" s="39" t="s">
        <v>158</v>
      </c>
      <c r="L163" s="71">
        <v>9500</v>
      </c>
      <c r="M163" s="71"/>
      <c r="N163" s="71">
        <v>9500</v>
      </c>
      <c r="O163" s="72">
        <v>122</v>
      </c>
    </row>
    <row r="164" spans="1:15" hidden="1" x14ac:dyDescent="0.25">
      <c r="A164" s="31">
        <f t="shared" si="23"/>
        <v>3239</v>
      </c>
      <c r="B164" s="32">
        <f t="shared" si="24"/>
        <v>12</v>
      </c>
      <c r="C164" s="33" t="str">
        <f t="shared" si="26"/>
        <v>092</v>
      </c>
      <c r="D164" s="33" t="str">
        <f t="shared" si="27"/>
        <v>0922</v>
      </c>
      <c r="E164" s="34" t="s">
        <v>177</v>
      </c>
      <c r="F164" s="35">
        <v>122</v>
      </c>
      <c r="G164" s="36">
        <v>12</v>
      </c>
      <c r="H164" s="37">
        <v>3239</v>
      </c>
      <c r="I164" s="70">
        <v>1007</v>
      </c>
      <c r="J164" s="70">
        <v>1007</v>
      </c>
      <c r="K164" s="39" t="s">
        <v>161</v>
      </c>
      <c r="L164" s="71"/>
      <c r="M164" s="71"/>
      <c r="N164" s="71"/>
      <c r="O164" s="72">
        <v>122</v>
      </c>
    </row>
    <row r="165" spans="1:15" hidden="1" x14ac:dyDescent="0.25">
      <c r="A165" s="31">
        <f t="shared" si="23"/>
        <v>329</v>
      </c>
      <c r="B165" s="32" t="str">
        <f t="shared" si="24"/>
        <v xml:space="preserve"> </v>
      </c>
      <c r="C165" s="33" t="str">
        <f t="shared" si="26"/>
        <v xml:space="preserve">  </v>
      </c>
      <c r="D165" s="33" t="str">
        <f t="shared" si="27"/>
        <v xml:space="preserve">  </v>
      </c>
      <c r="E165" s="34"/>
      <c r="F165" s="35"/>
      <c r="G165" s="36"/>
      <c r="H165" s="37">
        <v>329</v>
      </c>
      <c r="I165" s="38"/>
      <c r="J165" s="38"/>
      <c r="K165" s="39" t="s">
        <v>163</v>
      </c>
      <c r="L165" s="67">
        <f>SUM(L166:L166)</f>
        <v>0</v>
      </c>
      <c r="M165" s="67">
        <f>SUM(M166:M166)</f>
        <v>0</v>
      </c>
      <c r="N165" s="67">
        <f>SUM(N166:N166)</f>
        <v>0</v>
      </c>
    </row>
    <row r="166" spans="1:15" hidden="1" x14ac:dyDescent="0.25">
      <c r="A166" s="31">
        <f t="shared" si="23"/>
        <v>3292</v>
      </c>
      <c r="B166" s="32">
        <f t="shared" si="24"/>
        <v>12</v>
      </c>
      <c r="C166" s="33" t="str">
        <f>IF(I166&gt;0,LEFT(E166,3),"  ")</f>
        <v>092</v>
      </c>
      <c r="D166" s="33" t="str">
        <f>IF(I166&gt;0,LEFT(E166,4),"  ")</f>
        <v>0922</v>
      </c>
      <c r="E166" s="34" t="s">
        <v>177</v>
      </c>
      <c r="F166" s="35">
        <v>122</v>
      </c>
      <c r="G166" s="36">
        <v>12</v>
      </c>
      <c r="H166" s="37">
        <v>3292</v>
      </c>
      <c r="I166" s="70">
        <v>1008</v>
      </c>
      <c r="J166" s="70">
        <v>1008</v>
      </c>
      <c r="K166" s="39" t="s">
        <v>164</v>
      </c>
      <c r="L166" s="71"/>
      <c r="M166" s="71"/>
      <c r="N166" s="71"/>
      <c r="O166" s="72">
        <v>122</v>
      </c>
    </row>
    <row r="167" spans="1:15" hidden="1" x14ac:dyDescent="0.25">
      <c r="A167" s="31">
        <f t="shared" si="23"/>
        <v>0</v>
      </c>
      <c r="B167" s="32" t="str">
        <f t="shared" si="24"/>
        <v xml:space="preserve"> </v>
      </c>
      <c r="C167" s="33" t="str">
        <f t="shared" si="26"/>
        <v xml:space="preserve">  </v>
      </c>
      <c r="D167" s="33" t="str">
        <f t="shared" si="27"/>
        <v xml:space="preserve">  </v>
      </c>
      <c r="E167" s="34"/>
      <c r="F167" s="35"/>
      <c r="G167" s="36"/>
      <c r="H167" s="37"/>
      <c r="I167" s="38"/>
      <c r="J167" s="38"/>
      <c r="K167" s="39"/>
      <c r="L167" s="67"/>
      <c r="M167" s="67"/>
      <c r="N167" s="67"/>
    </row>
    <row r="168" spans="1:15" hidden="1" x14ac:dyDescent="0.25">
      <c r="A168" s="31" t="str">
        <f t="shared" si="23"/>
        <v>A 7007 07</v>
      </c>
      <c r="B168" s="32" t="str">
        <f t="shared" si="24"/>
        <v xml:space="preserve"> </v>
      </c>
      <c r="C168" s="33" t="str">
        <f t="shared" si="26"/>
        <v xml:space="preserve">  </v>
      </c>
      <c r="D168" s="33" t="str">
        <f t="shared" si="27"/>
        <v xml:space="preserve">  </v>
      </c>
      <c r="E168" s="59" t="s">
        <v>177</v>
      </c>
      <c r="F168" s="60">
        <v>122</v>
      </c>
      <c r="G168" s="61"/>
      <c r="H168" s="75" t="s">
        <v>188</v>
      </c>
      <c r="I168" s="63"/>
      <c r="J168" s="63"/>
      <c r="K168" s="64" t="s">
        <v>189</v>
      </c>
      <c r="L168" s="76">
        <f t="shared" ref="L168:N169" si="29">SUM(L169)</f>
        <v>0</v>
      </c>
      <c r="M168" s="76">
        <f t="shared" si="29"/>
        <v>0</v>
      </c>
      <c r="N168" s="76">
        <f t="shared" si="29"/>
        <v>0</v>
      </c>
      <c r="O168" s="72"/>
    </row>
    <row r="169" spans="1:15" hidden="1" x14ac:dyDescent="0.25">
      <c r="A169" s="31">
        <f t="shared" si="23"/>
        <v>3</v>
      </c>
      <c r="B169" s="32" t="str">
        <f t="shared" si="24"/>
        <v xml:space="preserve"> </v>
      </c>
      <c r="C169" s="33" t="str">
        <f t="shared" si="26"/>
        <v xml:space="preserve">  </v>
      </c>
      <c r="D169" s="33" t="str">
        <f t="shared" si="27"/>
        <v xml:space="preserve">  </v>
      </c>
      <c r="E169" s="34"/>
      <c r="F169" s="35"/>
      <c r="G169" s="36"/>
      <c r="H169" s="37">
        <v>3</v>
      </c>
      <c r="I169" s="38"/>
      <c r="J169" s="38"/>
      <c r="K169" s="39" t="s">
        <v>137</v>
      </c>
      <c r="L169" s="67">
        <f t="shared" si="29"/>
        <v>0</v>
      </c>
      <c r="M169" s="67">
        <f t="shared" si="29"/>
        <v>0</v>
      </c>
      <c r="N169" s="67">
        <f t="shared" si="29"/>
        <v>0</v>
      </c>
    </row>
    <row r="170" spans="1:15" hidden="1" x14ac:dyDescent="0.25">
      <c r="A170" s="31">
        <f t="shared" si="23"/>
        <v>32</v>
      </c>
      <c r="B170" s="32" t="str">
        <f t="shared" si="24"/>
        <v xml:space="preserve"> </v>
      </c>
      <c r="C170" s="33" t="str">
        <f t="shared" si="26"/>
        <v xml:space="preserve">  </v>
      </c>
      <c r="D170" s="33" t="str">
        <f t="shared" si="27"/>
        <v xml:space="preserve">  </v>
      </c>
      <c r="E170" s="34"/>
      <c r="F170" s="35"/>
      <c r="G170" s="36"/>
      <c r="H170" s="37">
        <v>32</v>
      </c>
      <c r="I170" s="38"/>
      <c r="J170" s="38"/>
      <c r="K170" s="39" t="s">
        <v>138</v>
      </c>
      <c r="L170" s="67">
        <f t="shared" ref="L170:N170" si="30">SUM(L171,L175)</f>
        <v>0</v>
      </c>
      <c r="M170" s="67">
        <f t="shared" si="30"/>
        <v>0</v>
      </c>
      <c r="N170" s="67">
        <f t="shared" si="30"/>
        <v>0</v>
      </c>
    </row>
    <row r="171" spans="1:15" hidden="1" x14ac:dyDescent="0.25">
      <c r="A171" s="31">
        <f t="shared" si="23"/>
        <v>322</v>
      </c>
      <c r="B171" s="32" t="str">
        <f t="shared" si="24"/>
        <v xml:space="preserve"> </v>
      </c>
      <c r="C171" s="33" t="str">
        <f t="shared" si="26"/>
        <v xml:space="preserve">  </v>
      </c>
      <c r="D171" s="33" t="str">
        <f t="shared" si="27"/>
        <v xml:space="preserve">  </v>
      </c>
      <c r="E171" s="34"/>
      <c r="F171" s="35"/>
      <c r="G171" s="36"/>
      <c r="H171" s="37">
        <v>322</v>
      </c>
      <c r="I171" s="38"/>
      <c r="J171" s="38"/>
      <c r="K171" s="39" t="s">
        <v>148</v>
      </c>
      <c r="L171" s="67">
        <f>SUM(L172:L174)</f>
        <v>0</v>
      </c>
      <c r="M171" s="67">
        <f>SUM(M172:M174)</f>
        <v>0</v>
      </c>
      <c r="N171" s="67">
        <f>SUM(N172:N174)</f>
        <v>0</v>
      </c>
    </row>
    <row r="172" spans="1:15" hidden="1" x14ac:dyDescent="0.25">
      <c r="A172" s="31">
        <f t="shared" ref="A172:A235" si="31">H172</f>
        <v>3221</v>
      </c>
      <c r="B172" s="32">
        <f t="shared" ref="B172:B180" si="32">IF(J172&gt;0,G172," ")</f>
        <v>12</v>
      </c>
      <c r="C172" s="33" t="str">
        <f t="shared" si="26"/>
        <v>092</v>
      </c>
      <c r="D172" s="33" t="str">
        <f t="shared" si="27"/>
        <v>0922</v>
      </c>
      <c r="E172" s="34" t="s">
        <v>177</v>
      </c>
      <c r="F172" s="35">
        <v>122</v>
      </c>
      <c r="G172" s="36">
        <v>12</v>
      </c>
      <c r="H172" s="37">
        <v>3221</v>
      </c>
      <c r="I172" s="70">
        <v>1009</v>
      </c>
      <c r="J172" s="70">
        <v>1009</v>
      </c>
      <c r="K172" s="39" t="s">
        <v>149</v>
      </c>
      <c r="L172" s="71"/>
      <c r="M172" s="71"/>
      <c r="N172" s="71"/>
      <c r="O172" s="72">
        <v>122</v>
      </c>
    </row>
    <row r="173" spans="1:15" hidden="1" x14ac:dyDescent="0.25">
      <c r="A173" s="31">
        <f t="shared" si="31"/>
        <v>3222</v>
      </c>
      <c r="B173" s="32">
        <f t="shared" si="32"/>
        <v>12</v>
      </c>
      <c r="C173" s="33" t="str">
        <f t="shared" si="26"/>
        <v>092</v>
      </c>
      <c r="D173" s="33" t="str">
        <f t="shared" si="27"/>
        <v>0922</v>
      </c>
      <c r="E173" s="34" t="s">
        <v>177</v>
      </c>
      <c r="F173" s="35">
        <v>122</v>
      </c>
      <c r="G173" s="36">
        <v>12</v>
      </c>
      <c r="H173" s="37">
        <v>3222</v>
      </c>
      <c r="I173" s="70">
        <v>1010</v>
      </c>
      <c r="J173" s="70">
        <v>1010</v>
      </c>
      <c r="K173" s="39" t="s">
        <v>184</v>
      </c>
      <c r="L173" s="71"/>
      <c r="M173" s="71"/>
      <c r="N173" s="71"/>
      <c r="O173" s="72">
        <v>122</v>
      </c>
    </row>
    <row r="174" spans="1:15" hidden="1" x14ac:dyDescent="0.25">
      <c r="A174" s="31">
        <f t="shared" si="31"/>
        <v>3223</v>
      </c>
      <c r="B174" s="32">
        <f t="shared" si="32"/>
        <v>12</v>
      </c>
      <c r="C174" s="33" t="str">
        <f t="shared" si="26"/>
        <v>092</v>
      </c>
      <c r="D174" s="33" t="str">
        <f t="shared" si="27"/>
        <v>0922</v>
      </c>
      <c r="E174" s="34" t="s">
        <v>177</v>
      </c>
      <c r="F174" s="35">
        <v>122</v>
      </c>
      <c r="G174" s="36">
        <v>12</v>
      </c>
      <c r="H174" s="37">
        <v>3223</v>
      </c>
      <c r="I174" s="70">
        <v>1011</v>
      </c>
      <c r="J174" s="70">
        <v>1011</v>
      </c>
      <c r="K174" s="39" t="s">
        <v>150</v>
      </c>
      <c r="L174" s="71"/>
      <c r="M174" s="71"/>
      <c r="N174" s="71"/>
      <c r="O174" s="72">
        <v>122</v>
      </c>
    </row>
    <row r="175" spans="1:15" hidden="1" x14ac:dyDescent="0.25">
      <c r="A175" s="31">
        <f t="shared" si="31"/>
        <v>323</v>
      </c>
      <c r="B175" s="32" t="str">
        <f t="shared" si="32"/>
        <v xml:space="preserve"> </v>
      </c>
      <c r="C175" s="33" t="str">
        <f t="shared" si="26"/>
        <v xml:space="preserve">  </v>
      </c>
      <c r="D175" s="33" t="str">
        <f t="shared" si="27"/>
        <v xml:space="preserve">  </v>
      </c>
      <c r="E175" s="34"/>
      <c r="F175" s="35"/>
      <c r="G175" s="36"/>
      <c r="H175" s="37">
        <v>323</v>
      </c>
      <c r="I175" s="38"/>
      <c r="J175" s="38"/>
      <c r="K175" s="39" t="s">
        <v>139</v>
      </c>
      <c r="L175" s="67">
        <f>SUM(L176:L177)</f>
        <v>0</v>
      </c>
      <c r="M175" s="67">
        <f>SUM(M176:M177)</f>
        <v>0</v>
      </c>
      <c r="N175" s="67">
        <f>SUM(N176:N177)</f>
        <v>0</v>
      </c>
      <c r="O175" s="72"/>
    </row>
    <row r="176" spans="1:15" hidden="1" x14ac:dyDescent="0.25">
      <c r="A176" s="31">
        <f t="shared" si="31"/>
        <v>3232</v>
      </c>
      <c r="B176" s="32">
        <f t="shared" si="32"/>
        <v>12</v>
      </c>
      <c r="C176" s="33" t="str">
        <f t="shared" si="26"/>
        <v>092</v>
      </c>
      <c r="D176" s="33" t="str">
        <f t="shared" si="27"/>
        <v>0922</v>
      </c>
      <c r="E176" s="34" t="s">
        <v>177</v>
      </c>
      <c r="F176" s="35">
        <v>122</v>
      </c>
      <c r="G176" s="36">
        <v>12</v>
      </c>
      <c r="H176" s="37">
        <v>3232</v>
      </c>
      <c r="I176" s="70">
        <v>1012</v>
      </c>
      <c r="J176" s="70">
        <v>1012</v>
      </c>
      <c r="K176" s="39" t="s">
        <v>140</v>
      </c>
      <c r="L176" s="71"/>
      <c r="M176" s="71"/>
      <c r="N176" s="71"/>
      <c r="O176" s="72">
        <v>122</v>
      </c>
    </row>
    <row r="177" spans="1:15" hidden="1" x14ac:dyDescent="0.25">
      <c r="A177" s="31">
        <f t="shared" si="31"/>
        <v>3234</v>
      </c>
      <c r="B177" s="32">
        <f t="shared" si="32"/>
        <v>12</v>
      </c>
      <c r="C177" s="33" t="str">
        <f t="shared" si="26"/>
        <v>092</v>
      </c>
      <c r="D177" s="33" t="str">
        <f t="shared" si="27"/>
        <v>0922</v>
      </c>
      <c r="E177" s="34" t="s">
        <v>177</v>
      </c>
      <c r="F177" s="35">
        <v>122</v>
      </c>
      <c r="G177" s="36">
        <v>12</v>
      </c>
      <c r="H177" s="37">
        <v>3234</v>
      </c>
      <c r="I177" s="70">
        <v>1013</v>
      </c>
      <c r="J177" s="70">
        <v>1013</v>
      </c>
      <c r="K177" s="39" t="s">
        <v>156</v>
      </c>
      <c r="L177" s="71"/>
      <c r="M177" s="71"/>
      <c r="N177" s="71"/>
      <c r="O177" s="72">
        <v>122</v>
      </c>
    </row>
    <row r="178" spans="1:15" hidden="1" x14ac:dyDescent="0.25">
      <c r="A178" s="31">
        <f t="shared" si="31"/>
        <v>0</v>
      </c>
      <c r="B178" s="32" t="str">
        <f t="shared" si="32"/>
        <v xml:space="preserve"> </v>
      </c>
      <c r="C178" s="33" t="str">
        <f t="shared" si="26"/>
        <v xml:space="preserve">  </v>
      </c>
      <c r="D178" s="33" t="str">
        <f t="shared" si="27"/>
        <v xml:space="preserve">  </v>
      </c>
      <c r="E178" s="34"/>
      <c r="F178" s="35"/>
      <c r="G178" s="36"/>
      <c r="H178" s="37"/>
      <c r="I178" s="38"/>
      <c r="J178" s="38"/>
      <c r="K178" s="39"/>
      <c r="L178" s="67"/>
      <c r="M178" s="67"/>
      <c r="N178" s="67"/>
      <c r="O178" s="72"/>
    </row>
    <row r="179" spans="1:15" ht="24.75" customHeight="1" x14ac:dyDescent="0.25">
      <c r="A179" s="31" t="str">
        <f t="shared" si="31"/>
        <v>Program 7011</v>
      </c>
      <c r="B179" s="32" t="str">
        <f t="shared" si="32"/>
        <v xml:space="preserve"> </v>
      </c>
      <c r="C179" s="33" t="str">
        <f t="shared" si="26"/>
        <v xml:space="preserve">  </v>
      </c>
      <c r="D179" s="33" t="str">
        <f t="shared" si="27"/>
        <v xml:space="preserve">  </v>
      </c>
      <c r="E179" s="53"/>
      <c r="F179" s="54"/>
      <c r="G179" s="55"/>
      <c r="H179" s="56" t="s">
        <v>190</v>
      </c>
      <c r="I179" s="82"/>
      <c r="J179" s="82"/>
      <c r="K179" s="83" t="s">
        <v>191</v>
      </c>
      <c r="L179" s="58">
        <f>SUM(L180,L351)</f>
        <v>7328400</v>
      </c>
      <c r="M179" s="58">
        <f>SUM(M180,M351)</f>
        <v>121990</v>
      </c>
      <c r="N179" s="58">
        <f>SUM(N180,N351)</f>
        <v>7450390</v>
      </c>
      <c r="O179" s="72"/>
    </row>
    <row r="180" spans="1:15" ht="15" hidden="1" customHeight="1" x14ac:dyDescent="0.25">
      <c r="A180" s="31" t="str">
        <f t="shared" si="31"/>
        <v>A 7011 01</v>
      </c>
      <c r="B180" s="32" t="str">
        <f t="shared" si="32"/>
        <v xml:space="preserve"> </v>
      </c>
      <c r="C180" s="33" t="str">
        <f t="shared" si="26"/>
        <v xml:space="preserve">  </v>
      </c>
      <c r="D180" s="33" t="str">
        <f t="shared" si="27"/>
        <v xml:space="preserve">  </v>
      </c>
      <c r="E180" s="59" t="s">
        <v>124</v>
      </c>
      <c r="F180" s="60">
        <v>32</v>
      </c>
      <c r="G180" s="61"/>
      <c r="H180" s="75" t="s">
        <v>192</v>
      </c>
      <c r="I180" s="63"/>
      <c r="J180" s="63"/>
      <c r="K180" s="64" t="s">
        <v>193</v>
      </c>
      <c r="L180" s="76">
        <f>SUM(L188,L314)</f>
        <v>0</v>
      </c>
      <c r="M180" s="76">
        <f>SUM(M188,M314)</f>
        <v>0</v>
      </c>
      <c r="N180" s="76">
        <f>SUM(N188,N314)</f>
        <v>0</v>
      </c>
      <c r="O180" s="72"/>
    </row>
    <row r="181" spans="1:15" ht="15" hidden="1" customHeight="1" x14ac:dyDescent="0.25">
      <c r="C181" s="33"/>
      <c r="D181" s="33"/>
      <c r="E181" s="84"/>
      <c r="F181" s="85"/>
      <c r="G181" s="86"/>
      <c r="H181" s="87">
        <v>32</v>
      </c>
      <c r="I181" s="88"/>
      <c r="J181" s="88"/>
      <c r="K181" s="89" t="s">
        <v>112</v>
      </c>
      <c r="L181" s="90">
        <f>SUMIF($G$188:$G$350,$H181,L$188:L$350)</f>
        <v>0</v>
      </c>
      <c r="M181" s="90">
        <f>SUMIF($G$188:$G$350,$H181,M$188:M$350)</f>
        <v>0</v>
      </c>
      <c r="N181" s="90">
        <f>SUMIF($G$188:$G$350,$H181,N$188:N$350)</f>
        <v>0</v>
      </c>
      <c r="O181" s="72"/>
    </row>
    <row r="182" spans="1:15" ht="15" hidden="1" customHeight="1" x14ac:dyDescent="0.25">
      <c r="C182" s="33"/>
      <c r="D182" s="33"/>
      <c r="E182" s="84"/>
      <c r="F182" s="85"/>
      <c r="G182" s="86"/>
      <c r="H182" s="87">
        <v>33</v>
      </c>
      <c r="I182" s="88"/>
      <c r="J182" s="88"/>
      <c r="K182" s="89" t="s">
        <v>194</v>
      </c>
      <c r="L182" s="90">
        <f t="shared" ref="L182:N187" si="33">SUMIF($G$188:$G$350,$H182,L$188:L$350)</f>
        <v>0</v>
      </c>
      <c r="M182" s="90">
        <f t="shared" si="33"/>
        <v>0</v>
      </c>
      <c r="N182" s="90">
        <f t="shared" si="33"/>
        <v>0</v>
      </c>
      <c r="O182" s="72"/>
    </row>
    <row r="183" spans="1:15" ht="15" hidden="1" customHeight="1" x14ac:dyDescent="0.25">
      <c r="C183" s="33"/>
      <c r="D183" s="33"/>
      <c r="E183" s="84"/>
      <c r="F183" s="85"/>
      <c r="G183" s="86"/>
      <c r="H183" s="87">
        <v>49</v>
      </c>
      <c r="I183" s="88"/>
      <c r="J183" s="88"/>
      <c r="K183" s="89" t="s">
        <v>113</v>
      </c>
      <c r="L183" s="90">
        <f t="shared" si="33"/>
        <v>0</v>
      </c>
      <c r="M183" s="90">
        <f t="shared" si="33"/>
        <v>0</v>
      </c>
      <c r="N183" s="90">
        <f t="shared" si="33"/>
        <v>0</v>
      </c>
      <c r="O183" s="72"/>
    </row>
    <row r="184" spans="1:15" ht="15" hidden="1" customHeight="1" x14ac:dyDescent="0.25">
      <c r="C184" s="33"/>
      <c r="D184" s="33"/>
      <c r="E184" s="84"/>
      <c r="F184" s="85"/>
      <c r="G184" s="86"/>
      <c r="H184" s="87">
        <v>54</v>
      </c>
      <c r="I184" s="88"/>
      <c r="J184" s="88"/>
      <c r="K184" s="89" t="s">
        <v>116</v>
      </c>
      <c r="L184" s="90">
        <f t="shared" si="33"/>
        <v>0</v>
      </c>
      <c r="M184" s="90">
        <f t="shared" si="33"/>
        <v>0</v>
      </c>
      <c r="N184" s="90">
        <f t="shared" si="33"/>
        <v>0</v>
      </c>
      <c r="O184" s="72"/>
    </row>
    <row r="185" spans="1:15" ht="15" hidden="1" customHeight="1" x14ac:dyDescent="0.25">
      <c r="C185" s="33"/>
      <c r="D185" s="33"/>
      <c r="E185" s="84"/>
      <c r="F185" s="85"/>
      <c r="G185" s="86"/>
      <c r="H185" s="87">
        <v>62</v>
      </c>
      <c r="I185" s="88"/>
      <c r="J185" s="88"/>
      <c r="K185" s="89" t="s">
        <v>118</v>
      </c>
      <c r="L185" s="90">
        <f t="shared" si="33"/>
        <v>0</v>
      </c>
      <c r="M185" s="90">
        <f t="shared" si="33"/>
        <v>0</v>
      </c>
      <c r="N185" s="90">
        <f t="shared" si="33"/>
        <v>0</v>
      </c>
      <c r="O185" s="72"/>
    </row>
    <row r="186" spans="1:15" ht="38.25" hidden="1" customHeight="1" x14ac:dyDescent="0.25">
      <c r="C186" s="33"/>
      <c r="D186" s="33"/>
      <c r="E186" s="84"/>
      <c r="F186" s="85"/>
      <c r="G186" s="86"/>
      <c r="H186" s="87">
        <v>72</v>
      </c>
      <c r="I186" s="88"/>
      <c r="J186" s="88"/>
      <c r="K186" s="89" t="s">
        <v>119</v>
      </c>
      <c r="L186" s="90">
        <f>SUMIF($G$188:$G$350,$H186,L$188:L$350)</f>
        <v>0</v>
      </c>
      <c r="M186" s="90">
        <f t="shared" si="33"/>
        <v>0</v>
      </c>
      <c r="N186" s="90">
        <f t="shared" si="33"/>
        <v>0</v>
      </c>
      <c r="O186" s="72"/>
    </row>
    <row r="187" spans="1:15" ht="15" hidden="1" customHeight="1" x14ac:dyDescent="0.25">
      <c r="C187" s="33"/>
      <c r="D187" s="33"/>
      <c r="E187" s="84"/>
      <c r="F187" s="85"/>
      <c r="G187" s="86"/>
      <c r="H187" s="87">
        <v>82</v>
      </c>
      <c r="I187" s="88"/>
      <c r="J187" s="88"/>
      <c r="K187" s="89" t="s">
        <v>121</v>
      </c>
      <c r="L187" s="90">
        <f t="shared" si="33"/>
        <v>0</v>
      </c>
      <c r="M187" s="90">
        <f t="shared" si="33"/>
        <v>0</v>
      </c>
      <c r="N187" s="90">
        <f t="shared" si="33"/>
        <v>0</v>
      </c>
      <c r="O187" s="72"/>
    </row>
    <row r="188" spans="1:15" ht="15" hidden="1" customHeight="1" x14ac:dyDescent="0.25">
      <c r="A188" s="31">
        <f t="shared" si="31"/>
        <v>3</v>
      </c>
      <c r="B188" s="32" t="str">
        <f t="shared" ref="B188:B251" si="34">IF(J188&gt;0,G188," ")</f>
        <v xml:space="preserve"> </v>
      </c>
      <c r="C188" s="33" t="str">
        <f t="shared" si="26"/>
        <v xml:space="preserve">  </v>
      </c>
      <c r="D188" s="33" t="str">
        <f t="shared" si="27"/>
        <v xml:space="preserve">  </v>
      </c>
      <c r="E188" s="34"/>
      <c r="F188" s="35"/>
      <c r="G188" s="36"/>
      <c r="H188" s="37">
        <v>3</v>
      </c>
      <c r="I188" s="38"/>
      <c r="J188" s="38"/>
      <c r="K188" s="39" t="s">
        <v>137</v>
      </c>
      <c r="L188" s="67">
        <f t="shared" ref="L188:N188" si="35">SUM(L189,L204,L296,L305,L311)</f>
        <v>0</v>
      </c>
      <c r="M188" s="67">
        <f t="shared" si="35"/>
        <v>0</v>
      </c>
      <c r="N188" s="67">
        <f t="shared" si="35"/>
        <v>0</v>
      </c>
    </row>
    <row r="189" spans="1:15" ht="15" hidden="1" customHeight="1" x14ac:dyDescent="0.25">
      <c r="A189" s="31">
        <f t="shared" si="31"/>
        <v>31</v>
      </c>
      <c r="B189" s="32" t="str">
        <f t="shared" si="34"/>
        <v xml:space="preserve"> </v>
      </c>
      <c r="C189" s="33" t="str">
        <f t="shared" si="26"/>
        <v xml:space="preserve">  </v>
      </c>
      <c r="D189" s="33" t="str">
        <f t="shared" si="27"/>
        <v xml:space="preserve">  </v>
      </c>
      <c r="E189" s="34"/>
      <c r="F189" s="35"/>
      <c r="G189" s="36"/>
      <c r="H189" s="37">
        <v>31</v>
      </c>
      <c r="I189" s="38"/>
      <c r="J189" s="38"/>
      <c r="K189" s="39" t="s">
        <v>195</v>
      </c>
      <c r="L189" s="67">
        <f>SUM(L190,L196,L199)</f>
        <v>0</v>
      </c>
      <c r="M189" s="67">
        <f>SUM(M190,M196,M199)</f>
        <v>0</v>
      </c>
      <c r="N189" s="67">
        <f>SUM(N190,N196,N199)</f>
        <v>0</v>
      </c>
      <c r="O189" s="72"/>
    </row>
    <row r="190" spans="1:15" ht="15" hidden="1" customHeight="1" x14ac:dyDescent="0.25">
      <c r="A190" s="31">
        <f t="shared" si="31"/>
        <v>311</v>
      </c>
      <c r="B190" s="32" t="str">
        <f t="shared" si="34"/>
        <v xml:space="preserve"> </v>
      </c>
      <c r="C190" s="33" t="str">
        <f t="shared" si="26"/>
        <v xml:space="preserve">  </v>
      </c>
      <c r="D190" s="33" t="str">
        <f t="shared" si="27"/>
        <v xml:space="preserve">  </v>
      </c>
      <c r="E190" s="34"/>
      <c r="F190" s="35"/>
      <c r="G190" s="36"/>
      <c r="H190" s="37">
        <v>311</v>
      </c>
      <c r="I190" s="38"/>
      <c r="J190" s="38"/>
      <c r="K190" s="39" t="s">
        <v>196</v>
      </c>
      <c r="L190" s="67">
        <f>SUM(L191:L195)</f>
        <v>0</v>
      </c>
      <c r="M190" s="67">
        <f>SUM(M191:M195)</f>
        <v>0</v>
      </c>
      <c r="N190" s="67">
        <f>SUM(N191:N195)</f>
        <v>0</v>
      </c>
      <c r="O190" s="72"/>
    </row>
    <row r="191" spans="1:15" ht="15" hidden="1" customHeight="1" x14ac:dyDescent="0.25">
      <c r="A191" s="31">
        <f t="shared" si="31"/>
        <v>3111</v>
      </c>
      <c r="B191" s="32">
        <f t="shared" si="34"/>
        <v>32</v>
      </c>
      <c r="C191" s="33" t="str">
        <f t="shared" si="26"/>
        <v>091</v>
      </c>
      <c r="D191" s="33" t="str">
        <f t="shared" si="27"/>
        <v>0912</v>
      </c>
      <c r="E191" s="34" t="s">
        <v>124</v>
      </c>
      <c r="F191" s="35">
        <v>32</v>
      </c>
      <c r="G191" s="36">
        <v>32</v>
      </c>
      <c r="H191" s="37">
        <v>3111</v>
      </c>
      <c r="I191" s="70">
        <v>1014</v>
      </c>
      <c r="J191" s="70">
        <v>1014</v>
      </c>
      <c r="K191" s="39" t="s">
        <v>197</v>
      </c>
      <c r="L191" s="71"/>
      <c r="M191" s="71"/>
      <c r="N191" s="71"/>
      <c r="O191" s="91">
        <v>3210</v>
      </c>
    </row>
    <row r="192" spans="1:15" ht="15" hidden="1" customHeight="1" x14ac:dyDescent="0.25">
      <c r="A192" s="31">
        <f t="shared" si="31"/>
        <v>3111</v>
      </c>
      <c r="B192" s="32">
        <f t="shared" si="34"/>
        <v>49</v>
      </c>
      <c r="C192" s="33" t="str">
        <f t="shared" si="26"/>
        <v>091</v>
      </c>
      <c r="D192" s="33" t="str">
        <f t="shared" si="27"/>
        <v>0912</v>
      </c>
      <c r="E192" s="34" t="s">
        <v>124</v>
      </c>
      <c r="F192" s="35">
        <v>32</v>
      </c>
      <c r="G192" s="92">
        <v>49</v>
      </c>
      <c r="H192" s="37">
        <v>3111</v>
      </c>
      <c r="I192" s="70">
        <v>1015</v>
      </c>
      <c r="J192" s="70">
        <v>1015</v>
      </c>
      <c r="K192" s="39" t="s">
        <v>197</v>
      </c>
      <c r="L192" s="71"/>
      <c r="M192" s="71"/>
      <c r="N192" s="71"/>
      <c r="O192" s="93">
        <v>4910</v>
      </c>
    </row>
    <row r="193" spans="1:15" ht="15" hidden="1" customHeight="1" x14ac:dyDescent="0.25">
      <c r="A193" s="31">
        <f t="shared" si="31"/>
        <v>3111</v>
      </c>
      <c r="B193" s="32">
        <f t="shared" si="34"/>
        <v>54</v>
      </c>
      <c r="C193" s="33" t="str">
        <f t="shared" si="26"/>
        <v>091</v>
      </c>
      <c r="D193" s="33" t="str">
        <f t="shared" si="27"/>
        <v>0912</v>
      </c>
      <c r="E193" s="34" t="s">
        <v>124</v>
      </c>
      <c r="F193" s="35">
        <v>32</v>
      </c>
      <c r="G193" s="92">
        <v>54</v>
      </c>
      <c r="H193" s="37">
        <v>3111</v>
      </c>
      <c r="I193" s="70">
        <v>1016</v>
      </c>
      <c r="J193" s="70">
        <v>1016</v>
      </c>
      <c r="K193" s="39" t="s">
        <v>197</v>
      </c>
      <c r="L193" s="71"/>
      <c r="M193" s="71"/>
      <c r="N193" s="71"/>
      <c r="O193" s="93">
        <v>5410</v>
      </c>
    </row>
    <row r="194" spans="1:15" ht="15" hidden="1" customHeight="1" x14ac:dyDescent="0.25">
      <c r="A194" s="31">
        <f t="shared" si="31"/>
        <v>3113</v>
      </c>
      <c r="B194" s="32">
        <f t="shared" si="34"/>
        <v>54</v>
      </c>
      <c r="C194" s="33" t="str">
        <f t="shared" si="26"/>
        <v>091</v>
      </c>
      <c r="D194" s="33" t="str">
        <f t="shared" si="27"/>
        <v>0912</v>
      </c>
      <c r="E194" s="34" t="s">
        <v>124</v>
      </c>
      <c r="F194" s="35">
        <v>32</v>
      </c>
      <c r="G194" s="92">
        <v>54</v>
      </c>
      <c r="H194" s="37">
        <v>3113</v>
      </c>
      <c r="I194" s="70">
        <v>1017</v>
      </c>
      <c r="J194" s="70">
        <v>1017</v>
      </c>
      <c r="K194" s="39" t="s">
        <v>198</v>
      </c>
      <c r="L194" s="71"/>
      <c r="M194" s="71"/>
      <c r="N194" s="71"/>
      <c r="O194" s="93">
        <v>5410</v>
      </c>
    </row>
    <row r="195" spans="1:15" ht="15" hidden="1" customHeight="1" x14ac:dyDescent="0.25">
      <c r="A195" s="31">
        <f t="shared" si="31"/>
        <v>3114</v>
      </c>
      <c r="B195" s="32">
        <f t="shared" si="34"/>
        <v>54</v>
      </c>
      <c r="C195" s="33" t="str">
        <f t="shared" si="26"/>
        <v>091</v>
      </c>
      <c r="D195" s="33" t="str">
        <f t="shared" si="27"/>
        <v>0912</v>
      </c>
      <c r="E195" s="34" t="s">
        <v>124</v>
      </c>
      <c r="F195" s="35">
        <v>32</v>
      </c>
      <c r="G195" s="92">
        <v>54</v>
      </c>
      <c r="H195" s="37">
        <v>3114</v>
      </c>
      <c r="I195" s="70">
        <v>1018</v>
      </c>
      <c r="J195" s="70">
        <v>1018</v>
      </c>
      <c r="K195" s="73" t="s">
        <v>199</v>
      </c>
      <c r="L195" s="71"/>
      <c r="M195" s="71"/>
      <c r="N195" s="71"/>
      <c r="O195" s="93">
        <v>5410</v>
      </c>
    </row>
    <row r="196" spans="1:15" ht="15" hidden="1" customHeight="1" x14ac:dyDescent="0.25">
      <c r="A196" s="31">
        <f t="shared" si="31"/>
        <v>312</v>
      </c>
      <c r="B196" s="32" t="str">
        <f t="shared" si="34"/>
        <v xml:space="preserve"> </v>
      </c>
      <c r="C196" s="33" t="str">
        <f t="shared" si="26"/>
        <v xml:space="preserve">  </v>
      </c>
      <c r="D196" s="33" t="str">
        <f t="shared" si="27"/>
        <v xml:space="preserve">  </v>
      </c>
      <c r="E196" s="34"/>
      <c r="F196" s="35"/>
      <c r="G196" s="36"/>
      <c r="H196" s="37">
        <v>312</v>
      </c>
      <c r="I196" s="38"/>
      <c r="J196" s="38"/>
      <c r="K196" s="39" t="s">
        <v>200</v>
      </c>
      <c r="L196" s="67">
        <f t="shared" ref="L196:N196" si="36">SUM(L197:L198)</f>
        <v>0</v>
      </c>
      <c r="M196" s="67">
        <f t="shared" si="36"/>
        <v>0</v>
      </c>
      <c r="N196" s="67">
        <f t="shared" si="36"/>
        <v>0</v>
      </c>
      <c r="O196" s="72"/>
    </row>
    <row r="197" spans="1:15" ht="15" hidden="1" customHeight="1" x14ac:dyDescent="0.25">
      <c r="A197" s="31">
        <f t="shared" si="31"/>
        <v>3121</v>
      </c>
      <c r="B197" s="32">
        <f t="shared" si="34"/>
        <v>32</v>
      </c>
      <c r="C197" s="33" t="str">
        <f t="shared" si="26"/>
        <v>091</v>
      </c>
      <c r="D197" s="33" t="str">
        <f t="shared" si="27"/>
        <v>0912</v>
      </c>
      <c r="E197" s="34" t="s">
        <v>124</v>
      </c>
      <c r="F197" s="35">
        <v>32</v>
      </c>
      <c r="G197" s="36">
        <v>32</v>
      </c>
      <c r="H197" s="37">
        <v>3121</v>
      </c>
      <c r="I197" s="70">
        <v>1019</v>
      </c>
      <c r="J197" s="70">
        <v>1019</v>
      </c>
      <c r="K197" s="39" t="s">
        <v>200</v>
      </c>
      <c r="L197" s="71"/>
      <c r="M197" s="71"/>
      <c r="N197" s="71"/>
      <c r="O197" s="91">
        <v>3210</v>
      </c>
    </row>
    <row r="198" spans="1:15" ht="15" hidden="1" customHeight="1" x14ac:dyDescent="0.25">
      <c r="A198" s="31">
        <f t="shared" si="31"/>
        <v>3121</v>
      </c>
      <c r="B198" s="32">
        <f t="shared" si="34"/>
        <v>54</v>
      </c>
      <c r="C198" s="33" t="str">
        <f t="shared" si="26"/>
        <v>091</v>
      </c>
      <c r="D198" s="33" t="str">
        <f t="shared" si="27"/>
        <v>0912</v>
      </c>
      <c r="E198" s="34" t="s">
        <v>124</v>
      </c>
      <c r="F198" s="35">
        <v>32</v>
      </c>
      <c r="G198" s="92">
        <v>54</v>
      </c>
      <c r="H198" s="37">
        <v>3121</v>
      </c>
      <c r="I198" s="70">
        <v>1020</v>
      </c>
      <c r="J198" s="70">
        <v>1020</v>
      </c>
      <c r="K198" s="39" t="s">
        <v>200</v>
      </c>
      <c r="L198" s="71"/>
      <c r="M198" s="71"/>
      <c r="N198" s="71"/>
      <c r="O198" s="93">
        <v>5410</v>
      </c>
    </row>
    <row r="199" spans="1:15" ht="15" hidden="1" customHeight="1" x14ac:dyDescent="0.25">
      <c r="A199" s="31">
        <f t="shared" si="31"/>
        <v>313</v>
      </c>
      <c r="B199" s="32" t="str">
        <f t="shared" si="34"/>
        <v xml:space="preserve"> </v>
      </c>
      <c r="C199" s="33" t="str">
        <f t="shared" si="26"/>
        <v xml:space="preserve">  </v>
      </c>
      <c r="D199" s="33" t="str">
        <f t="shared" si="27"/>
        <v xml:space="preserve">  </v>
      </c>
      <c r="E199" s="34"/>
      <c r="F199" s="35"/>
      <c r="G199" s="36"/>
      <c r="H199" s="37">
        <v>313</v>
      </c>
      <c r="I199" s="38"/>
      <c r="J199" s="38"/>
      <c r="K199" s="39" t="s">
        <v>201</v>
      </c>
      <c r="L199" s="67">
        <f>SUM(L200:L203)</f>
        <v>0</v>
      </c>
      <c r="M199" s="67">
        <f>SUM(M200:M203)</f>
        <v>0</v>
      </c>
      <c r="N199" s="67">
        <f>SUM(N200:N203)</f>
        <v>0</v>
      </c>
      <c r="O199" s="72"/>
    </row>
    <row r="200" spans="1:15" ht="15" hidden="1" customHeight="1" x14ac:dyDescent="0.25">
      <c r="A200" s="31">
        <f t="shared" si="31"/>
        <v>3132</v>
      </c>
      <c r="B200" s="32">
        <f t="shared" si="34"/>
        <v>32</v>
      </c>
      <c r="C200" s="33" t="str">
        <f>IF(I200&gt;0,LEFT(E200,3),"  ")</f>
        <v>091</v>
      </c>
      <c r="D200" s="33" t="str">
        <f>IF(I200&gt;0,LEFT(E200,4),"  ")</f>
        <v>0912</v>
      </c>
      <c r="E200" s="34" t="s">
        <v>124</v>
      </c>
      <c r="F200" s="35">
        <v>32</v>
      </c>
      <c r="G200" s="36">
        <v>32</v>
      </c>
      <c r="H200" s="37">
        <v>3132</v>
      </c>
      <c r="I200" s="70">
        <v>1021</v>
      </c>
      <c r="J200" s="70">
        <v>1021</v>
      </c>
      <c r="K200" s="39" t="s">
        <v>202</v>
      </c>
      <c r="L200" s="71"/>
      <c r="M200" s="71"/>
      <c r="N200" s="71"/>
      <c r="O200" s="91">
        <v>3210</v>
      </c>
    </row>
    <row r="201" spans="1:15" ht="15" hidden="1" customHeight="1" x14ac:dyDescent="0.25">
      <c r="A201" s="31">
        <f t="shared" si="31"/>
        <v>3132</v>
      </c>
      <c r="B201" s="32">
        <f t="shared" si="34"/>
        <v>49</v>
      </c>
      <c r="C201" s="33" t="str">
        <f t="shared" ref="C201:C202" si="37">IF(I201&gt;0,LEFT(E201,3),"  ")</f>
        <v>091</v>
      </c>
      <c r="D201" s="33" t="str">
        <f t="shared" ref="D201:D202" si="38">IF(I201&gt;0,LEFT(E201,4),"  ")</f>
        <v>0912</v>
      </c>
      <c r="E201" s="34" t="s">
        <v>124</v>
      </c>
      <c r="F201" s="35">
        <v>32</v>
      </c>
      <c r="G201" s="92">
        <v>49</v>
      </c>
      <c r="H201" s="37">
        <v>3132</v>
      </c>
      <c r="I201" s="70">
        <v>1022</v>
      </c>
      <c r="J201" s="70">
        <v>1022</v>
      </c>
      <c r="K201" s="39" t="s">
        <v>202</v>
      </c>
      <c r="L201" s="71"/>
      <c r="M201" s="71"/>
      <c r="N201" s="71"/>
      <c r="O201" s="93">
        <v>4910</v>
      </c>
    </row>
    <row r="202" spans="1:15" ht="15" hidden="1" customHeight="1" x14ac:dyDescent="0.25">
      <c r="A202" s="31">
        <f t="shared" si="31"/>
        <v>3132</v>
      </c>
      <c r="B202" s="32">
        <f t="shared" si="34"/>
        <v>54</v>
      </c>
      <c r="C202" s="33" t="str">
        <f t="shared" si="37"/>
        <v>091</v>
      </c>
      <c r="D202" s="33" t="str">
        <f t="shared" si="38"/>
        <v>0912</v>
      </c>
      <c r="E202" s="34" t="s">
        <v>124</v>
      </c>
      <c r="F202" s="35">
        <v>32</v>
      </c>
      <c r="G202" s="92">
        <v>54</v>
      </c>
      <c r="H202" s="37">
        <v>3132</v>
      </c>
      <c r="I202" s="70">
        <v>1023</v>
      </c>
      <c r="J202" s="70">
        <v>1023</v>
      </c>
      <c r="K202" s="39" t="s">
        <v>202</v>
      </c>
      <c r="L202" s="71"/>
      <c r="M202" s="71"/>
      <c r="N202" s="71"/>
      <c r="O202" s="93">
        <v>5410</v>
      </c>
    </row>
    <row r="203" spans="1:15" ht="25.5" hidden="1" customHeight="1" x14ac:dyDescent="0.25">
      <c r="A203" s="31">
        <f t="shared" si="31"/>
        <v>3133</v>
      </c>
      <c r="B203" s="32">
        <f t="shared" si="34"/>
        <v>54</v>
      </c>
      <c r="C203" s="33" t="str">
        <f t="shared" si="26"/>
        <v>091</v>
      </c>
      <c r="D203" s="33" t="str">
        <f t="shared" si="27"/>
        <v>0912</v>
      </c>
      <c r="E203" s="34" t="s">
        <v>124</v>
      </c>
      <c r="F203" s="35">
        <v>32</v>
      </c>
      <c r="G203" s="92">
        <v>54</v>
      </c>
      <c r="H203" s="37">
        <v>3133</v>
      </c>
      <c r="I203" s="70">
        <v>1024</v>
      </c>
      <c r="J203" s="70">
        <v>1024</v>
      </c>
      <c r="K203" s="39" t="s">
        <v>203</v>
      </c>
      <c r="L203" s="71"/>
      <c r="M203" s="71"/>
      <c r="N203" s="71"/>
      <c r="O203" s="93">
        <v>5410</v>
      </c>
    </row>
    <row r="204" spans="1:15" ht="15" hidden="1" customHeight="1" x14ac:dyDescent="0.25">
      <c r="A204" s="31">
        <f t="shared" si="31"/>
        <v>32</v>
      </c>
      <c r="B204" s="32" t="str">
        <f t="shared" si="34"/>
        <v xml:space="preserve"> </v>
      </c>
      <c r="C204" s="33" t="str">
        <f t="shared" si="26"/>
        <v xml:space="preserve">  </v>
      </c>
      <c r="D204" s="33" t="str">
        <f t="shared" si="27"/>
        <v xml:space="preserve">  </v>
      </c>
      <c r="E204" s="34"/>
      <c r="F204" s="35"/>
      <c r="G204" s="36"/>
      <c r="H204" s="37">
        <v>32</v>
      </c>
      <c r="I204" s="38"/>
      <c r="J204" s="38"/>
      <c r="K204" s="39" t="s">
        <v>138</v>
      </c>
      <c r="L204" s="67">
        <f>SUM(L205,L220,L243,L277,L272)</f>
        <v>0</v>
      </c>
      <c r="M204" s="67">
        <f>SUM(M205,M220,M243,M277,M272)</f>
        <v>0</v>
      </c>
      <c r="N204" s="67">
        <f>SUM(N205,N220,N243,N277,N272)</f>
        <v>0</v>
      </c>
      <c r="O204" s="72"/>
    </row>
    <row r="205" spans="1:15" ht="15" hidden="1" customHeight="1" x14ac:dyDescent="0.25">
      <c r="A205" s="31">
        <f t="shared" si="31"/>
        <v>321</v>
      </c>
      <c r="B205" s="32" t="str">
        <f t="shared" si="34"/>
        <v xml:space="preserve"> </v>
      </c>
      <c r="C205" s="33" t="str">
        <f t="shared" si="26"/>
        <v xml:space="preserve">  </v>
      </c>
      <c r="D205" s="33" t="str">
        <f t="shared" si="27"/>
        <v xml:space="preserve">  </v>
      </c>
      <c r="E205" s="34"/>
      <c r="F205" s="35"/>
      <c r="G205" s="36"/>
      <c r="H205" s="37">
        <v>321</v>
      </c>
      <c r="I205" s="38"/>
      <c r="J205" s="38"/>
      <c r="K205" s="39" t="s">
        <v>144</v>
      </c>
      <c r="L205" s="67">
        <f t="shared" ref="L205:N205" si="39">SUM(L206:L219)</f>
        <v>0</v>
      </c>
      <c r="M205" s="67">
        <f t="shared" si="39"/>
        <v>0</v>
      </c>
      <c r="N205" s="67">
        <f t="shared" si="39"/>
        <v>0</v>
      </c>
      <c r="O205" s="72"/>
    </row>
    <row r="206" spans="1:15" ht="15" hidden="1" customHeight="1" x14ac:dyDescent="0.25">
      <c r="A206" s="31">
        <f t="shared" si="31"/>
        <v>3211</v>
      </c>
      <c r="B206" s="32">
        <f t="shared" si="34"/>
        <v>32</v>
      </c>
      <c r="C206" s="33" t="str">
        <f t="shared" si="26"/>
        <v>091</v>
      </c>
      <c r="D206" s="33" t="str">
        <f t="shared" si="27"/>
        <v>0912</v>
      </c>
      <c r="E206" s="34" t="s">
        <v>124</v>
      </c>
      <c r="F206" s="35">
        <v>32</v>
      </c>
      <c r="G206" s="36">
        <v>32</v>
      </c>
      <c r="H206" s="37">
        <v>3211</v>
      </c>
      <c r="I206" s="70">
        <v>1025</v>
      </c>
      <c r="J206" s="70">
        <v>1025</v>
      </c>
      <c r="K206" s="39" t="s">
        <v>145</v>
      </c>
      <c r="L206" s="71"/>
      <c r="M206" s="71"/>
      <c r="N206" s="71"/>
      <c r="O206" s="91">
        <v>3210</v>
      </c>
    </row>
    <row r="207" spans="1:15" ht="15" hidden="1" customHeight="1" x14ac:dyDescent="0.25">
      <c r="A207" s="31">
        <f t="shared" si="31"/>
        <v>3211</v>
      </c>
      <c r="B207" s="32">
        <f t="shared" si="34"/>
        <v>49</v>
      </c>
      <c r="C207" s="33" t="str">
        <f t="shared" si="26"/>
        <v>091</v>
      </c>
      <c r="D207" s="33" t="str">
        <f t="shared" si="27"/>
        <v>0912</v>
      </c>
      <c r="E207" s="34" t="s">
        <v>124</v>
      </c>
      <c r="F207" s="35">
        <v>32</v>
      </c>
      <c r="G207" s="92">
        <v>49</v>
      </c>
      <c r="H207" s="37">
        <v>3211</v>
      </c>
      <c r="I207" s="70">
        <v>1026</v>
      </c>
      <c r="J207" s="70">
        <v>1026</v>
      </c>
      <c r="K207" s="39" t="s">
        <v>145</v>
      </c>
      <c r="L207" s="71"/>
      <c r="M207" s="71"/>
      <c r="N207" s="71"/>
      <c r="O207" s="93">
        <v>4910</v>
      </c>
    </row>
    <row r="208" spans="1:15" ht="15" hidden="1" customHeight="1" x14ac:dyDescent="0.25">
      <c r="A208" s="31">
        <f t="shared" si="31"/>
        <v>3211</v>
      </c>
      <c r="B208" s="32">
        <f t="shared" si="34"/>
        <v>54</v>
      </c>
      <c r="C208" s="33" t="str">
        <f t="shared" si="26"/>
        <v>091</v>
      </c>
      <c r="D208" s="33" t="str">
        <f t="shared" si="27"/>
        <v>0912</v>
      </c>
      <c r="E208" s="34" t="s">
        <v>124</v>
      </c>
      <c r="F208" s="35">
        <v>32</v>
      </c>
      <c r="G208" s="92">
        <v>54</v>
      </c>
      <c r="H208" s="37">
        <v>3211</v>
      </c>
      <c r="I208" s="70">
        <v>1027</v>
      </c>
      <c r="J208" s="70">
        <v>1027</v>
      </c>
      <c r="K208" s="39" t="s">
        <v>145</v>
      </c>
      <c r="L208" s="71"/>
      <c r="M208" s="71"/>
      <c r="N208" s="71"/>
      <c r="O208" s="93">
        <v>5410</v>
      </c>
    </row>
    <row r="209" spans="1:15" ht="15" hidden="1" customHeight="1" x14ac:dyDescent="0.25">
      <c r="A209" s="31">
        <f t="shared" si="31"/>
        <v>3211</v>
      </c>
      <c r="B209" s="32">
        <f t="shared" si="34"/>
        <v>62</v>
      </c>
      <c r="C209" s="33" t="str">
        <f t="shared" si="26"/>
        <v>091</v>
      </c>
      <c r="D209" s="33" t="str">
        <f t="shared" si="27"/>
        <v>0912</v>
      </c>
      <c r="E209" s="34" t="s">
        <v>124</v>
      </c>
      <c r="F209" s="35">
        <v>32</v>
      </c>
      <c r="G209" s="92">
        <v>62</v>
      </c>
      <c r="H209" s="37">
        <v>3211</v>
      </c>
      <c r="I209" s="70">
        <v>1028</v>
      </c>
      <c r="J209" s="70">
        <v>1028</v>
      </c>
      <c r="K209" s="39" t="s">
        <v>145</v>
      </c>
      <c r="L209" s="71"/>
      <c r="M209" s="71"/>
      <c r="N209" s="71"/>
      <c r="O209" s="93">
        <v>6210</v>
      </c>
    </row>
    <row r="210" spans="1:15" ht="15" hidden="1" customHeight="1" x14ac:dyDescent="0.25">
      <c r="A210" s="31">
        <f t="shared" si="31"/>
        <v>3211</v>
      </c>
      <c r="B210" s="32">
        <f t="shared" si="34"/>
        <v>72</v>
      </c>
      <c r="C210" s="33" t="str">
        <f t="shared" si="26"/>
        <v>091</v>
      </c>
      <c r="D210" s="33" t="str">
        <f t="shared" si="27"/>
        <v>0912</v>
      </c>
      <c r="E210" s="34" t="s">
        <v>124</v>
      </c>
      <c r="F210" s="35">
        <v>32</v>
      </c>
      <c r="G210" s="92">
        <v>72</v>
      </c>
      <c r="H210" s="37">
        <v>3211</v>
      </c>
      <c r="I210" s="70">
        <v>1029</v>
      </c>
      <c r="J210" s="70">
        <v>1029</v>
      </c>
      <c r="K210" s="39" t="s">
        <v>145</v>
      </c>
      <c r="L210" s="71"/>
      <c r="M210" s="71"/>
      <c r="N210" s="71"/>
      <c r="O210" s="93">
        <v>7210</v>
      </c>
    </row>
    <row r="211" spans="1:15" ht="25.5" hidden="1" customHeight="1" x14ac:dyDescent="0.25">
      <c r="A211" s="31">
        <f t="shared" si="31"/>
        <v>3212</v>
      </c>
      <c r="B211" s="32">
        <f t="shared" si="34"/>
        <v>32</v>
      </c>
      <c r="C211" s="33" t="str">
        <f t="shared" si="26"/>
        <v>091</v>
      </c>
      <c r="D211" s="33" t="str">
        <f t="shared" si="27"/>
        <v>0912</v>
      </c>
      <c r="E211" s="34" t="s">
        <v>124</v>
      </c>
      <c r="F211" s="35">
        <v>32</v>
      </c>
      <c r="G211" s="36">
        <v>32</v>
      </c>
      <c r="H211" s="37">
        <v>3212</v>
      </c>
      <c r="I211" s="70">
        <v>1030</v>
      </c>
      <c r="J211" s="70">
        <v>1030</v>
      </c>
      <c r="K211" s="39" t="s">
        <v>187</v>
      </c>
      <c r="L211" s="71"/>
      <c r="M211" s="71"/>
      <c r="N211" s="71"/>
      <c r="O211" s="91">
        <v>3210</v>
      </c>
    </row>
    <row r="212" spans="1:15" ht="25.5" hidden="1" customHeight="1" x14ac:dyDescent="0.25">
      <c r="A212" s="31">
        <f t="shared" si="31"/>
        <v>3212</v>
      </c>
      <c r="B212" s="32">
        <f t="shared" si="34"/>
        <v>49</v>
      </c>
      <c r="C212" s="33" t="str">
        <f t="shared" si="26"/>
        <v>091</v>
      </c>
      <c r="D212" s="33" t="str">
        <f t="shared" si="27"/>
        <v>0912</v>
      </c>
      <c r="E212" s="34" t="s">
        <v>124</v>
      </c>
      <c r="F212" s="35">
        <v>32</v>
      </c>
      <c r="G212" s="92">
        <v>49</v>
      </c>
      <c r="H212" s="37">
        <v>3212</v>
      </c>
      <c r="I212" s="70">
        <v>1031</v>
      </c>
      <c r="J212" s="70">
        <v>1031</v>
      </c>
      <c r="K212" s="39" t="s">
        <v>187</v>
      </c>
      <c r="L212" s="71"/>
      <c r="M212" s="71"/>
      <c r="N212" s="71"/>
      <c r="O212" s="93">
        <v>4910</v>
      </c>
    </row>
    <row r="213" spans="1:15" ht="25.5" hidden="1" customHeight="1" x14ac:dyDescent="0.25">
      <c r="A213" s="31">
        <f t="shared" si="31"/>
        <v>3212</v>
      </c>
      <c r="B213" s="32">
        <f t="shared" si="34"/>
        <v>54</v>
      </c>
      <c r="C213" s="33" t="str">
        <f t="shared" si="26"/>
        <v>091</v>
      </c>
      <c r="D213" s="33" t="str">
        <f t="shared" si="27"/>
        <v>0912</v>
      </c>
      <c r="E213" s="34" t="s">
        <v>124</v>
      </c>
      <c r="F213" s="35">
        <v>32</v>
      </c>
      <c r="G213" s="92">
        <v>54</v>
      </c>
      <c r="H213" s="37">
        <v>3212</v>
      </c>
      <c r="I213" s="70">
        <v>1032</v>
      </c>
      <c r="J213" s="70">
        <v>1032</v>
      </c>
      <c r="K213" s="39" t="s">
        <v>187</v>
      </c>
      <c r="L213" s="71"/>
      <c r="M213" s="71"/>
      <c r="N213" s="71"/>
      <c r="O213" s="93">
        <v>5410</v>
      </c>
    </row>
    <row r="214" spans="1:15" ht="15" hidden="1" customHeight="1" x14ac:dyDescent="0.25">
      <c r="A214" s="31">
        <f t="shared" si="31"/>
        <v>3213</v>
      </c>
      <c r="B214" s="32">
        <f t="shared" si="34"/>
        <v>32</v>
      </c>
      <c r="C214" s="33" t="str">
        <f t="shared" si="26"/>
        <v>091</v>
      </c>
      <c r="D214" s="33" t="str">
        <f t="shared" si="27"/>
        <v>0912</v>
      </c>
      <c r="E214" s="34" t="s">
        <v>124</v>
      </c>
      <c r="F214" s="35">
        <v>32</v>
      </c>
      <c r="G214" s="36">
        <v>32</v>
      </c>
      <c r="H214" s="37">
        <v>3213</v>
      </c>
      <c r="I214" s="70">
        <v>1033</v>
      </c>
      <c r="J214" s="70">
        <v>1033</v>
      </c>
      <c r="K214" s="39" t="s">
        <v>146</v>
      </c>
      <c r="L214" s="71"/>
      <c r="M214" s="71"/>
      <c r="N214" s="71"/>
      <c r="O214" s="91">
        <v>3210</v>
      </c>
    </row>
    <row r="215" spans="1:15" ht="15" hidden="1" customHeight="1" x14ac:dyDescent="0.25">
      <c r="A215" s="31">
        <f t="shared" si="31"/>
        <v>3213</v>
      </c>
      <c r="B215" s="32">
        <f t="shared" si="34"/>
        <v>54</v>
      </c>
      <c r="C215" s="33" t="str">
        <f t="shared" si="26"/>
        <v>091</v>
      </c>
      <c r="D215" s="33" t="str">
        <f t="shared" si="27"/>
        <v>0912</v>
      </c>
      <c r="E215" s="34" t="s">
        <v>124</v>
      </c>
      <c r="F215" s="35">
        <v>32</v>
      </c>
      <c r="G215" s="92">
        <v>54</v>
      </c>
      <c r="H215" s="37">
        <v>3213</v>
      </c>
      <c r="I215" s="70">
        <v>1034</v>
      </c>
      <c r="J215" s="70">
        <v>1034</v>
      </c>
      <c r="K215" s="39" t="s">
        <v>146</v>
      </c>
      <c r="L215" s="71"/>
      <c r="M215" s="71"/>
      <c r="N215" s="71"/>
      <c r="O215" s="93">
        <v>5410</v>
      </c>
    </row>
    <row r="216" spans="1:15" ht="15" hidden="1" customHeight="1" x14ac:dyDescent="0.25">
      <c r="A216" s="31">
        <f t="shared" si="31"/>
        <v>3213</v>
      </c>
      <c r="B216" s="32">
        <f t="shared" si="34"/>
        <v>62</v>
      </c>
      <c r="C216" s="33" t="str">
        <f t="shared" si="26"/>
        <v>091</v>
      </c>
      <c r="D216" s="33" t="str">
        <f t="shared" si="27"/>
        <v>0912</v>
      </c>
      <c r="E216" s="34" t="s">
        <v>124</v>
      </c>
      <c r="F216" s="35">
        <v>32</v>
      </c>
      <c r="G216" s="92">
        <v>62</v>
      </c>
      <c r="H216" s="37">
        <v>3213</v>
      </c>
      <c r="I216" s="70">
        <v>1035</v>
      </c>
      <c r="J216" s="70">
        <v>1035</v>
      </c>
      <c r="K216" s="39" t="s">
        <v>146</v>
      </c>
      <c r="L216" s="71"/>
      <c r="M216" s="71"/>
      <c r="N216" s="71"/>
      <c r="O216" s="93">
        <v>6210</v>
      </c>
    </row>
    <row r="217" spans="1:15" ht="17.25" hidden="1" customHeight="1" x14ac:dyDescent="0.25">
      <c r="A217" s="31">
        <f t="shared" si="31"/>
        <v>3214</v>
      </c>
      <c r="B217" s="32">
        <f t="shared" si="34"/>
        <v>32</v>
      </c>
      <c r="C217" s="33" t="str">
        <f t="shared" si="26"/>
        <v>091</v>
      </c>
      <c r="D217" s="33" t="str">
        <f t="shared" si="27"/>
        <v>0912</v>
      </c>
      <c r="E217" s="34" t="s">
        <v>124</v>
      </c>
      <c r="F217" s="35">
        <v>32</v>
      </c>
      <c r="G217" s="36">
        <v>32</v>
      </c>
      <c r="H217" s="37">
        <v>3214</v>
      </c>
      <c r="I217" s="70">
        <v>1036</v>
      </c>
      <c r="J217" s="70">
        <v>1036</v>
      </c>
      <c r="K217" s="39" t="s">
        <v>147</v>
      </c>
      <c r="L217" s="71"/>
      <c r="M217" s="71"/>
      <c r="N217" s="71"/>
      <c r="O217" s="91">
        <v>3210</v>
      </c>
    </row>
    <row r="218" spans="1:15" ht="17.25" hidden="1" customHeight="1" x14ac:dyDescent="0.25">
      <c r="A218" s="31">
        <f t="shared" si="31"/>
        <v>3214</v>
      </c>
      <c r="B218" s="32">
        <f t="shared" si="34"/>
        <v>49</v>
      </c>
      <c r="C218" s="33" t="str">
        <f t="shared" si="26"/>
        <v>091</v>
      </c>
      <c r="D218" s="33" t="str">
        <f t="shared" si="27"/>
        <v>0912</v>
      </c>
      <c r="E218" s="34" t="s">
        <v>124</v>
      </c>
      <c r="F218" s="35">
        <v>32</v>
      </c>
      <c r="G218" s="92">
        <v>49</v>
      </c>
      <c r="H218" s="37">
        <v>3214</v>
      </c>
      <c r="I218" s="70">
        <v>1037</v>
      </c>
      <c r="J218" s="70">
        <v>1037</v>
      </c>
      <c r="K218" s="39" t="s">
        <v>147</v>
      </c>
      <c r="L218" s="71"/>
      <c r="M218" s="71"/>
      <c r="N218" s="71"/>
      <c r="O218" s="93">
        <v>4910</v>
      </c>
    </row>
    <row r="219" spans="1:15" ht="17.25" hidden="1" customHeight="1" x14ac:dyDescent="0.25">
      <c r="A219" s="31">
        <f t="shared" si="31"/>
        <v>3214</v>
      </c>
      <c r="B219" s="32">
        <f t="shared" si="34"/>
        <v>54</v>
      </c>
      <c r="C219" s="33" t="str">
        <f t="shared" si="26"/>
        <v>091</v>
      </c>
      <c r="D219" s="33" t="str">
        <f t="shared" si="27"/>
        <v>0912</v>
      </c>
      <c r="E219" s="34" t="s">
        <v>124</v>
      </c>
      <c r="F219" s="35">
        <v>32</v>
      </c>
      <c r="G219" s="92">
        <v>54</v>
      </c>
      <c r="H219" s="37">
        <v>3214</v>
      </c>
      <c r="I219" s="70">
        <v>1038</v>
      </c>
      <c r="J219" s="70">
        <v>1038</v>
      </c>
      <c r="K219" s="39" t="s">
        <v>147</v>
      </c>
      <c r="L219" s="71"/>
      <c r="M219" s="71"/>
      <c r="N219" s="71"/>
      <c r="O219" s="93">
        <v>5410</v>
      </c>
    </row>
    <row r="220" spans="1:15" ht="15" hidden="1" customHeight="1" x14ac:dyDescent="0.25">
      <c r="A220" s="31">
        <f t="shared" si="31"/>
        <v>322</v>
      </c>
      <c r="B220" s="32" t="str">
        <f t="shared" si="34"/>
        <v xml:space="preserve"> </v>
      </c>
      <c r="C220" s="33" t="str">
        <f t="shared" si="26"/>
        <v xml:space="preserve">  </v>
      </c>
      <c r="D220" s="33" t="str">
        <f t="shared" si="27"/>
        <v xml:space="preserve">  </v>
      </c>
      <c r="E220" s="34"/>
      <c r="F220" s="35"/>
      <c r="G220" s="36"/>
      <c r="H220" s="37">
        <v>322</v>
      </c>
      <c r="I220" s="38"/>
      <c r="J220" s="38"/>
      <c r="K220" s="39" t="s">
        <v>148</v>
      </c>
      <c r="L220" s="67">
        <f t="shared" ref="L220:N220" si="40">SUM(L221:L242)</f>
        <v>0</v>
      </c>
      <c r="M220" s="67">
        <f t="shared" si="40"/>
        <v>0</v>
      </c>
      <c r="N220" s="67">
        <f t="shared" si="40"/>
        <v>0</v>
      </c>
      <c r="O220" s="72"/>
    </row>
    <row r="221" spans="1:15" ht="15" hidden="1" customHeight="1" x14ac:dyDescent="0.25">
      <c r="A221" s="31">
        <f t="shared" si="31"/>
        <v>3221</v>
      </c>
      <c r="B221" s="32">
        <f t="shared" si="34"/>
        <v>32</v>
      </c>
      <c r="C221" s="33" t="str">
        <f t="shared" si="26"/>
        <v>091</v>
      </c>
      <c r="D221" s="33" t="str">
        <f t="shared" si="27"/>
        <v>0912</v>
      </c>
      <c r="E221" s="34" t="s">
        <v>124</v>
      </c>
      <c r="F221" s="35">
        <v>32</v>
      </c>
      <c r="G221" s="36">
        <v>32</v>
      </c>
      <c r="H221" s="37">
        <v>3221</v>
      </c>
      <c r="I221" s="70">
        <v>1039</v>
      </c>
      <c r="J221" s="70">
        <v>1039</v>
      </c>
      <c r="K221" s="39" t="s">
        <v>149</v>
      </c>
      <c r="L221" s="71"/>
      <c r="M221" s="71"/>
      <c r="N221" s="71"/>
      <c r="O221" s="91">
        <v>3210</v>
      </c>
    </row>
    <row r="222" spans="1:15" ht="17.25" hidden="1" customHeight="1" x14ac:dyDescent="0.25">
      <c r="A222" s="31">
        <f t="shared" si="31"/>
        <v>3221</v>
      </c>
      <c r="B222" s="32">
        <f t="shared" si="34"/>
        <v>49</v>
      </c>
      <c r="C222" s="33" t="str">
        <f t="shared" si="26"/>
        <v>091</v>
      </c>
      <c r="D222" s="33" t="str">
        <f t="shared" si="27"/>
        <v>0912</v>
      </c>
      <c r="E222" s="34" t="s">
        <v>124</v>
      </c>
      <c r="F222" s="35">
        <v>32</v>
      </c>
      <c r="G222" s="92">
        <v>49</v>
      </c>
      <c r="H222" s="37">
        <v>3221</v>
      </c>
      <c r="I222" s="70">
        <v>1040</v>
      </c>
      <c r="J222" s="70">
        <v>1040</v>
      </c>
      <c r="K222" s="39" t="s">
        <v>149</v>
      </c>
      <c r="L222" s="71"/>
      <c r="M222" s="71"/>
      <c r="N222" s="71"/>
      <c r="O222" s="93">
        <v>4910</v>
      </c>
    </row>
    <row r="223" spans="1:15" ht="17.25" hidden="1" customHeight="1" x14ac:dyDescent="0.25">
      <c r="A223" s="31">
        <f t="shared" si="31"/>
        <v>3221</v>
      </c>
      <c r="B223" s="32">
        <f t="shared" si="34"/>
        <v>54</v>
      </c>
      <c r="C223" s="33" t="str">
        <f t="shared" ref="C223:C286" si="41">IF(I223&gt;0,LEFT(E223,3),"  ")</f>
        <v>091</v>
      </c>
      <c r="D223" s="33" t="str">
        <f t="shared" ref="D223:D286" si="42">IF(I223&gt;0,LEFT(E223,4),"  ")</f>
        <v>0912</v>
      </c>
      <c r="E223" s="34" t="s">
        <v>124</v>
      </c>
      <c r="F223" s="35">
        <v>32</v>
      </c>
      <c r="G223" s="92">
        <v>54</v>
      </c>
      <c r="H223" s="37">
        <v>3221</v>
      </c>
      <c r="I223" s="70">
        <v>1041</v>
      </c>
      <c r="J223" s="70">
        <v>1041</v>
      </c>
      <c r="K223" s="39" t="s">
        <v>149</v>
      </c>
      <c r="L223" s="71"/>
      <c r="M223" s="71"/>
      <c r="N223" s="71"/>
      <c r="O223" s="93">
        <v>5410</v>
      </c>
    </row>
    <row r="224" spans="1:15" ht="15" hidden="1" customHeight="1" x14ac:dyDescent="0.25">
      <c r="A224" s="31">
        <f t="shared" si="31"/>
        <v>3221</v>
      </c>
      <c r="B224" s="32">
        <f t="shared" si="34"/>
        <v>62</v>
      </c>
      <c r="C224" s="33" t="str">
        <f t="shared" si="41"/>
        <v>091</v>
      </c>
      <c r="D224" s="33" t="str">
        <f t="shared" si="42"/>
        <v>0912</v>
      </c>
      <c r="E224" s="34" t="s">
        <v>124</v>
      </c>
      <c r="F224" s="35">
        <v>32</v>
      </c>
      <c r="G224" s="92">
        <v>62</v>
      </c>
      <c r="H224" s="37">
        <v>3221</v>
      </c>
      <c r="I224" s="70">
        <v>1042</v>
      </c>
      <c r="J224" s="70">
        <v>1042</v>
      </c>
      <c r="K224" s="39" t="s">
        <v>149</v>
      </c>
      <c r="L224" s="71"/>
      <c r="M224" s="71"/>
      <c r="N224" s="71"/>
      <c r="O224" s="93">
        <v>6210</v>
      </c>
    </row>
    <row r="225" spans="1:15" ht="15" hidden="1" customHeight="1" x14ac:dyDescent="0.25">
      <c r="A225" s="31">
        <f t="shared" si="31"/>
        <v>3221</v>
      </c>
      <c r="B225" s="32">
        <f t="shared" si="34"/>
        <v>72</v>
      </c>
      <c r="C225" s="33" t="str">
        <f t="shared" si="41"/>
        <v>091</v>
      </c>
      <c r="D225" s="33" t="str">
        <f t="shared" si="42"/>
        <v>0912</v>
      </c>
      <c r="E225" s="34" t="s">
        <v>124</v>
      </c>
      <c r="F225" s="35">
        <v>32</v>
      </c>
      <c r="G225" s="92">
        <v>72</v>
      </c>
      <c r="H225" s="37">
        <v>3221</v>
      </c>
      <c r="I225" s="70">
        <v>1043</v>
      </c>
      <c r="J225" s="70">
        <v>1043</v>
      </c>
      <c r="K225" s="39" t="s">
        <v>149</v>
      </c>
      <c r="L225" s="71"/>
      <c r="M225" s="71"/>
      <c r="N225" s="71"/>
      <c r="O225" s="93">
        <v>7210</v>
      </c>
    </row>
    <row r="226" spans="1:15" ht="15" hidden="1" customHeight="1" x14ac:dyDescent="0.25">
      <c r="A226" s="31">
        <f t="shared" si="31"/>
        <v>3221</v>
      </c>
      <c r="B226" s="32">
        <f t="shared" si="34"/>
        <v>82</v>
      </c>
      <c r="C226" s="33" t="str">
        <f t="shared" si="41"/>
        <v>091</v>
      </c>
      <c r="D226" s="33" t="str">
        <f t="shared" si="42"/>
        <v>0912</v>
      </c>
      <c r="E226" s="34" t="s">
        <v>124</v>
      </c>
      <c r="F226" s="35">
        <v>32</v>
      </c>
      <c r="G226" s="92">
        <v>82</v>
      </c>
      <c r="H226" s="37">
        <v>3221</v>
      </c>
      <c r="I226" s="70">
        <v>1044</v>
      </c>
      <c r="J226" s="70">
        <v>1044</v>
      </c>
      <c r="K226" s="39" t="s">
        <v>149</v>
      </c>
      <c r="L226" s="71"/>
      <c r="M226" s="71"/>
      <c r="N226" s="71"/>
      <c r="O226" s="93">
        <v>8210</v>
      </c>
    </row>
    <row r="227" spans="1:15" ht="15" hidden="1" customHeight="1" x14ac:dyDescent="0.25">
      <c r="A227" s="31">
        <f t="shared" si="31"/>
        <v>3222</v>
      </c>
      <c r="B227" s="32">
        <f t="shared" si="34"/>
        <v>32</v>
      </c>
      <c r="C227" s="33" t="str">
        <f t="shared" si="41"/>
        <v>091</v>
      </c>
      <c r="D227" s="33" t="str">
        <f t="shared" si="42"/>
        <v>0912</v>
      </c>
      <c r="E227" s="34" t="s">
        <v>124</v>
      </c>
      <c r="F227" s="35">
        <v>32</v>
      </c>
      <c r="G227" s="36">
        <v>32</v>
      </c>
      <c r="H227" s="37">
        <v>3222</v>
      </c>
      <c r="I227" s="70">
        <v>1045</v>
      </c>
      <c r="J227" s="70">
        <v>1045</v>
      </c>
      <c r="K227" s="39" t="s">
        <v>184</v>
      </c>
      <c r="L227" s="71"/>
      <c r="M227" s="71"/>
      <c r="N227" s="71"/>
      <c r="O227" s="91">
        <v>3210</v>
      </c>
    </row>
    <row r="228" spans="1:15" ht="17.25" hidden="1" customHeight="1" x14ac:dyDescent="0.25">
      <c r="A228" s="31">
        <f t="shared" si="31"/>
        <v>3222</v>
      </c>
      <c r="B228" s="32">
        <f t="shared" si="34"/>
        <v>49</v>
      </c>
      <c r="C228" s="33" t="str">
        <f t="shared" si="41"/>
        <v>091</v>
      </c>
      <c r="D228" s="33" t="str">
        <f t="shared" si="42"/>
        <v>0912</v>
      </c>
      <c r="E228" s="34" t="s">
        <v>124</v>
      </c>
      <c r="F228" s="35">
        <v>32</v>
      </c>
      <c r="G228" s="92">
        <v>49</v>
      </c>
      <c r="H228" s="37">
        <v>3222</v>
      </c>
      <c r="I228" s="70">
        <v>1046</v>
      </c>
      <c r="J228" s="70">
        <v>1046</v>
      </c>
      <c r="K228" s="39" t="s">
        <v>184</v>
      </c>
      <c r="L228" s="71"/>
      <c r="M228" s="71"/>
      <c r="N228" s="71"/>
      <c r="O228" s="93">
        <v>4910</v>
      </c>
    </row>
    <row r="229" spans="1:15" ht="17.25" hidden="1" customHeight="1" x14ac:dyDescent="0.25">
      <c r="A229" s="31">
        <f t="shared" si="31"/>
        <v>3222</v>
      </c>
      <c r="B229" s="32">
        <f t="shared" si="34"/>
        <v>54</v>
      </c>
      <c r="C229" s="33" t="str">
        <f t="shared" si="41"/>
        <v>091</v>
      </c>
      <c r="D229" s="33" t="str">
        <f t="shared" si="42"/>
        <v>0912</v>
      </c>
      <c r="E229" s="34" t="s">
        <v>124</v>
      </c>
      <c r="F229" s="35">
        <v>32</v>
      </c>
      <c r="G229" s="92">
        <v>54</v>
      </c>
      <c r="H229" s="37">
        <v>3222</v>
      </c>
      <c r="I229" s="70">
        <v>1047</v>
      </c>
      <c r="J229" s="70">
        <v>1047</v>
      </c>
      <c r="K229" s="39" t="s">
        <v>184</v>
      </c>
      <c r="L229" s="71"/>
      <c r="M229" s="71"/>
      <c r="N229" s="71"/>
      <c r="O229" s="93">
        <v>5410</v>
      </c>
    </row>
    <row r="230" spans="1:15" ht="15" hidden="1" customHeight="1" x14ac:dyDescent="0.25">
      <c r="A230" s="31">
        <f t="shared" si="31"/>
        <v>3222</v>
      </c>
      <c r="B230" s="32">
        <f t="shared" si="34"/>
        <v>62</v>
      </c>
      <c r="C230" s="33" t="str">
        <f t="shared" si="41"/>
        <v>091</v>
      </c>
      <c r="D230" s="33" t="str">
        <f t="shared" si="42"/>
        <v>0912</v>
      </c>
      <c r="E230" s="34" t="s">
        <v>124</v>
      </c>
      <c r="F230" s="35">
        <v>32</v>
      </c>
      <c r="G230" s="92">
        <v>62</v>
      </c>
      <c r="H230" s="37">
        <v>3222</v>
      </c>
      <c r="I230" s="70">
        <v>1048</v>
      </c>
      <c r="J230" s="70">
        <v>1048</v>
      </c>
      <c r="K230" s="39" t="s">
        <v>184</v>
      </c>
      <c r="L230" s="71"/>
      <c r="M230" s="71"/>
      <c r="N230" s="71"/>
      <c r="O230" s="93">
        <v>6210</v>
      </c>
    </row>
    <row r="231" spans="1:15" ht="15" hidden="1" customHeight="1" x14ac:dyDescent="0.25">
      <c r="A231" s="31">
        <f t="shared" si="31"/>
        <v>3223</v>
      </c>
      <c r="B231" s="32">
        <f t="shared" si="34"/>
        <v>32</v>
      </c>
      <c r="C231" s="33" t="str">
        <f t="shared" si="41"/>
        <v>091</v>
      </c>
      <c r="D231" s="33" t="str">
        <f t="shared" si="42"/>
        <v>0912</v>
      </c>
      <c r="E231" s="34" t="s">
        <v>124</v>
      </c>
      <c r="F231" s="35">
        <v>32</v>
      </c>
      <c r="G231" s="36">
        <v>32</v>
      </c>
      <c r="H231" s="37">
        <v>3223</v>
      </c>
      <c r="I231" s="70">
        <v>1049</v>
      </c>
      <c r="J231" s="70">
        <v>1049</v>
      </c>
      <c r="K231" s="39" t="s">
        <v>150</v>
      </c>
      <c r="L231" s="71"/>
      <c r="M231" s="71"/>
      <c r="N231" s="71"/>
      <c r="O231" s="91">
        <v>3210</v>
      </c>
    </row>
    <row r="232" spans="1:15" ht="17.25" hidden="1" customHeight="1" x14ac:dyDescent="0.25">
      <c r="A232" s="31">
        <f t="shared" si="31"/>
        <v>3223</v>
      </c>
      <c r="B232" s="32">
        <f t="shared" si="34"/>
        <v>49</v>
      </c>
      <c r="C232" s="33" t="str">
        <f t="shared" si="41"/>
        <v>091</v>
      </c>
      <c r="D232" s="33" t="str">
        <f t="shared" si="42"/>
        <v>0912</v>
      </c>
      <c r="E232" s="34" t="s">
        <v>124</v>
      </c>
      <c r="F232" s="35">
        <v>32</v>
      </c>
      <c r="G232" s="92">
        <v>49</v>
      </c>
      <c r="H232" s="37">
        <v>3223</v>
      </c>
      <c r="I232" s="70">
        <v>1050</v>
      </c>
      <c r="J232" s="70">
        <v>1050</v>
      </c>
      <c r="K232" s="39" t="s">
        <v>150</v>
      </c>
      <c r="L232" s="71"/>
      <c r="M232" s="71"/>
      <c r="N232" s="71"/>
      <c r="O232" s="93">
        <v>4910</v>
      </c>
    </row>
    <row r="233" spans="1:15" ht="17.25" hidden="1" customHeight="1" x14ac:dyDescent="0.25">
      <c r="A233" s="31">
        <f t="shared" si="31"/>
        <v>3223</v>
      </c>
      <c r="B233" s="32">
        <f t="shared" si="34"/>
        <v>54</v>
      </c>
      <c r="C233" s="33" t="str">
        <f t="shared" si="41"/>
        <v>091</v>
      </c>
      <c r="D233" s="33" t="str">
        <f t="shared" si="42"/>
        <v>0912</v>
      </c>
      <c r="E233" s="34" t="s">
        <v>124</v>
      </c>
      <c r="F233" s="35">
        <v>32</v>
      </c>
      <c r="G233" s="92">
        <v>54</v>
      </c>
      <c r="H233" s="37">
        <v>3223</v>
      </c>
      <c r="I233" s="70">
        <v>1051</v>
      </c>
      <c r="J233" s="70">
        <v>1051</v>
      </c>
      <c r="K233" s="39" t="s">
        <v>150</v>
      </c>
      <c r="L233" s="71"/>
      <c r="M233" s="71"/>
      <c r="N233" s="71"/>
      <c r="O233" s="93">
        <v>5410</v>
      </c>
    </row>
    <row r="234" spans="1:15" ht="25.5" hidden="1" customHeight="1" x14ac:dyDescent="0.25">
      <c r="A234" s="31">
        <f t="shared" si="31"/>
        <v>3224</v>
      </c>
      <c r="B234" s="32">
        <f t="shared" si="34"/>
        <v>32</v>
      </c>
      <c r="C234" s="33" t="str">
        <f t="shared" si="41"/>
        <v>091</v>
      </c>
      <c r="D234" s="33" t="str">
        <f t="shared" si="42"/>
        <v>0912</v>
      </c>
      <c r="E234" s="34" t="s">
        <v>124</v>
      </c>
      <c r="F234" s="35">
        <v>32</v>
      </c>
      <c r="G234" s="36">
        <v>32</v>
      </c>
      <c r="H234" s="37">
        <v>3224</v>
      </c>
      <c r="I234" s="70">
        <v>1052</v>
      </c>
      <c r="J234" s="70">
        <v>1052</v>
      </c>
      <c r="K234" s="39" t="s">
        <v>151</v>
      </c>
      <c r="L234" s="71"/>
      <c r="M234" s="71"/>
      <c r="N234" s="71"/>
      <c r="O234" s="91">
        <v>3210</v>
      </c>
    </row>
    <row r="235" spans="1:15" ht="17.25" hidden="1" customHeight="1" x14ac:dyDescent="0.25">
      <c r="A235" s="31">
        <f t="shared" si="31"/>
        <v>3224</v>
      </c>
      <c r="B235" s="32">
        <f t="shared" si="34"/>
        <v>54</v>
      </c>
      <c r="C235" s="33" t="str">
        <f t="shared" si="41"/>
        <v>091</v>
      </c>
      <c r="D235" s="33" t="str">
        <f t="shared" si="42"/>
        <v>0912</v>
      </c>
      <c r="E235" s="34" t="s">
        <v>124</v>
      </c>
      <c r="F235" s="35">
        <v>32</v>
      </c>
      <c r="G235" s="92">
        <v>54</v>
      </c>
      <c r="H235" s="37">
        <v>3224</v>
      </c>
      <c r="I235" s="70">
        <v>1053</v>
      </c>
      <c r="J235" s="70">
        <v>1053</v>
      </c>
      <c r="K235" s="39" t="s">
        <v>151</v>
      </c>
      <c r="L235" s="71"/>
      <c r="M235" s="71"/>
      <c r="N235" s="71"/>
      <c r="O235" s="93">
        <v>5410</v>
      </c>
    </row>
    <row r="236" spans="1:15" ht="25.5" hidden="1" customHeight="1" x14ac:dyDescent="0.25">
      <c r="A236" s="31">
        <f t="shared" ref="A236:A299" si="43">H236</f>
        <v>3224</v>
      </c>
      <c r="B236" s="32">
        <f t="shared" si="34"/>
        <v>62</v>
      </c>
      <c r="C236" s="33" t="str">
        <f t="shared" si="41"/>
        <v>091</v>
      </c>
      <c r="D236" s="33" t="str">
        <f t="shared" si="42"/>
        <v>0912</v>
      </c>
      <c r="E236" s="34" t="s">
        <v>124</v>
      </c>
      <c r="F236" s="35">
        <v>32</v>
      </c>
      <c r="G236" s="92">
        <v>62</v>
      </c>
      <c r="H236" s="37">
        <v>3224</v>
      </c>
      <c r="I236" s="70">
        <v>1054</v>
      </c>
      <c r="J236" s="70">
        <v>1054</v>
      </c>
      <c r="K236" s="39" t="s">
        <v>151</v>
      </c>
      <c r="L236" s="71"/>
      <c r="M236" s="71"/>
      <c r="N236" s="71"/>
      <c r="O236" s="93">
        <v>6210</v>
      </c>
    </row>
    <row r="237" spans="1:15" ht="15" hidden="1" customHeight="1" x14ac:dyDescent="0.25">
      <c r="A237" s="31">
        <f t="shared" si="43"/>
        <v>3225</v>
      </c>
      <c r="B237" s="32">
        <f t="shared" si="34"/>
        <v>32</v>
      </c>
      <c r="C237" s="33" t="str">
        <f t="shared" si="41"/>
        <v>091</v>
      </c>
      <c r="D237" s="33" t="str">
        <f t="shared" si="42"/>
        <v>0912</v>
      </c>
      <c r="E237" s="34" t="s">
        <v>124</v>
      </c>
      <c r="F237" s="35">
        <v>32</v>
      </c>
      <c r="G237" s="36">
        <v>32</v>
      </c>
      <c r="H237" s="37">
        <v>3225</v>
      </c>
      <c r="I237" s="70">
        <v>1055</v>
      </c>
      <c r="J237" s="70">
        <v>1055</v>
      </c>
      <c r="K237" s="39" t="s">
        <v>152</v>
      </c>
      <c r="L237" s="71"/>
      <c r="M237" s="71"/>
      <c r="N237" s="71"/>
      <c r="O237" s="91">
        <v>3210</v>
      </c>
    </row>
    <row r="238" spans="1:15" ht="17.25" hidden="1" customHeight="1" x14ac:dyDescent="0.25">
      <c r="A238" s="31">
        <f t="shared" si="43"/>
        <v>3225</v>
      </c>
      <c r="B238" s="32">
        <f t="shared" si="34"/>
        <v>49</v>
      </c>
      <c r="C238" s="33" t="str">
        <f t="shared" si="41"/>
        <v>091</v>
      </c>
      <c r="D238" s="33" t="str">
        <f t="shared" si="42"/>
        <v>0912</v>
      </c>
      <c r="E238" s="34" t="s">
        <v>124</v>
      </c>
      <c r="F238" s="35">
        <v>32</v>
      </c>
      <c r="G238" s="92">
        <v>49</v>
      </c>
      <c r="H238" s="37">
        <v>3225</v>
      </c>
      <c r="I238" s="70">
        <v>1056</v>
      </c>
      <c r="J238" s="70">
        <v>1056</v>
      </c>
      <c r="K238" s="39" t="s">
        <v>152</v>
      </c>
      <c r="L238" s="71"/>
      <c r="M238" s="71"/>
      <c r="N238" s="71"/>
      <c r="O238" s="93">
        <v>4910</v>
      </c>
    </row>
    <row r="239" spans="1:15" ht="17.25" hidden="1" customHeight="1" x14ac:dyDescent="0.25">
      <c r="A239" s="31">
        <f t="shared" si="43"/>
        <v>3225</v>
      </c>
      <c r="B239" s="32">
        <f t="shared" si="34"/>
        <v>54</v>
      </c>
      <c r="C239" s="33" t="str">
        <f t="shared" si="41"/>
        <v>091</v>
      </c>
      <c r="D239" s="33" t="str">
        <f t="shared" si="42"/>
        <v>0912</v>
      </c>
      <c r="E239" s="34" t="s">
        <v>124</v>
      </c>
      <c r="F239" s="35">
        <v>32</v>
      </c>
      <c r="G239" s="92">
        <v>54</v>
      </c>
      <c r="H239" s="37">
        <v>3225</v>
      </c>
      <c r="I239" s="70">
        <v>1057</v>
      </c>
      <c r="J239" s="70">
        <v>1057</v>
      </c>
      <c r="K239" s="39" t="s">
        <v>152</v>
      </c>
      <c r="L239" s="71"/>
      <c r="M239" s="71"/>
      <c r="N239" s="71"/>
      <c r="O239" s="93">
        <v>5410</v>
      </c>
    </row>
    <row r="240" spans="1:15" ht="15" hidden="1" customHeight="1" x14ac:dyDescent="0.25">
      <c r="A240" s="31">
        <f t="shared" si="43"/>
        <v>3225</v>
      </c>
      <c r="B240" s="32">
        <f t="shared" si="34"/>
        <v>62</v>
      </c>
      <c r="C240" s="33" t="str">
        <f t="shared" si="41"/>
        <v>091</v>
      </c>
      <c r="D240" s="33" t="str">
        <f t="shared" si="42"/>
        <v>0912</v>
      </c>
      <c r="E240" s="34" t="s">
        <v>124</v>
      </c>
      <c r="F240" s="35">
        <v>32</v>
      </c>
      <c r="G240" s="92">
        <v>62</v>
      </c>
      <c r="H240" s="37">
        <v>3225</v>
      </c>
      <c r="I240" s="70">
        <v>1058</v>
      </c>
      <c r="J240" s="70">
        <v>1058</v>
      </c>
      <c r="K240" s="39" t="s">
        <v>152</v>
      </c>
      <c r="L240" s="71"/>
      <c r="M240" s="71"/>
      <c r="N240" s="71"/>
      <c r="O240" s="93">
        <v>6210</v>
      </c>
    </row>
    <row r="241" spans="1:15" ht="15" hidden="1" customHeight="1" x14ac:dyDescent="0.25">
      <c r="A241" s="31">
        <f t="shared" si="43"/>
        <v>3227</v>
      </c>
      <c r="B241" s="32">
        <f t="shared" si="34"/>
        <v>32</v>
      </c>
      <c r="C241" s="33" t="str">
        <f t="shared" si="41"/>
        <v>091</v>
      </c>
      <c r="D241" s="33" t="str">
        <f t="shared" si="42"/>
        <v>0912</v>
      </c>
      <c r="E241" s="34" t="s">
        <v>124</v>
      </c>
      <c r="F241" s="35">
        <v>32</v>
      </c>
      <c r="G241" s="36">
        <v>32</v>
      </c>
      <c r="H241" s="37">
        <v>3227</v>
      </c>
      <c r="I241" s="70">
        <v>1059</v>
      </c>
      <c r="J241" s="70">
        <v>1059</v>
      </c>
      <c r="K241" s="39" t="s">
        <v>153</v>
      </c>
      <c r="L241" s="71"/>
      <c r="M241" s="71"/>
      <c r="N241" s="71"/>
      <c r="O241" s="91">
        <v>3210</v>
      </c>
    </row>
    <row r="242" spans="1:15" ht="17.25" hidden="1" customHeight="1" x14ac:dyDescent="0.25">
      <c r="A242" s="31">
        <f t="shared" si="43"/>
        <v>3227</v>
      </c>
      <c r="B242" s="32">
        <f t="shared" si="34"/>
        <v>54</v>
      </c>
      <c r="C242" s="33" t="str">
        <f t="shared" si="41"/>
        <v>091</v>
      </c>
      <c r="D242" s="33" t="str">
        <f t="shared" si="42"/>
        <v>0912</v>
      </c>
      <c r="E242" s="34" t="s">
        <v>124</v>
      </c>
      <c r="F242" s="35">
        <v>32</v>
      </c>
      <c r="G242" s="92">
        <v>54</v>
      </c>
      <c r="H242" s="37">
        <v>3227</v>
      </c>
      <c r="I242" s="70">
        <v>1060</v>
      </c>
      <c r="J242" s="70">
        <v>1060</v>
      </c>
      <c r="K242" s="39" t="s">
        <v>153</v>
      </c>
      <c r="L242" s="71"/>
      <c r="M242" s="71"/>
      <c r="N242" s="71"/>
      <c r="O242" s="93">
        <v>5410</v>
      </c>
    </row>
    <row r="243" spans="1:15" ht="15" hidden="1" customHeight="1" x14ac:dyDescent="0.25">
      <c r="A243" s="31">
        <f t="shared" si="43"/>
        <v>323</v>
      </c>
      <c r="B243" s="32" t="str">
        <f t="shared" si="34"/>
        <v xml:space="preserve"> </v>
      </c>
      <c r="C243" s="33" t="str">
        <f t="shared" si="41"/>
        <v xml:space="preserve">  </v>
      </c>
      <c r="D243" s="33" t="str">
        <f t="shared" si="42"/>
        <v xml:space="preserve">  </v>
      </c>
      <c r="E243" s="34"/>
      <c r="F243" s="35"/>
      <c r="G243" s="36"/>
      <c r="H243" s="37">
        <v>323</v>
      </c>
      <c r="I243" s="38"/>
      <c r="J243" s="38"/>
      <c r="K243" s="39" t="s">
        <v>139</v>
      </c>
      <c r="L243" s="67">
        <f t="shared" ref="L243:N243" si="44">SUM(L244:L271)</f>
        <v>0</v>
      </c>
      <c r="M243" s="67">
        <f t="shared" si="44"/>
        <v>0</v>
      </c>
      <c r="N243" s="67">
        <f t="shared" si="44"/>
        <v>0</v>
      </c>
      <c r="O243" s="72"/>
    </row>
    <row r="244" spans="1:15" ht="15" hidden="1" customHeight="1" x14ac:dyDescent="0.25">
      <c r="A244" s="31">
        <f t="shared" si="43"/>
        <v>3231</v>
      </c>
      <c r="B244" s="32">
        <f t="shared" si="34"/>
        <v>32</v>
      </c>
      <c r="C244" s="33" t="str">
        <f t="shared" si="41"/>
        <v>091</v>
      </c>
      <c r="D244" s="33" t="str">
        <f t="shared" si="42"/>
        <v>0912</v>
      </c>
      <c r="E244" s="34" t="s">
        <v>124</v>
      </c>
      <c r="F244" s="35">
        <v>32</v>
      </c>
      <c r="G244" s="36">
        <v>32</v>
      </c>
      <c r="H244" s="37">
        <v>3231</v>
      </c>
      <c r="I244" s="70">
        <v>1061</v>
      </c>
      <c r="J244" s="70">
        <v>1061</v>
      </c>
      <c r="K244" s="39" t="s">
        <v>154</v>
      </c>
      <c r="L244" s="71"/>
      <c r="M244" s="71"/>
      <c r="N244" s="71"/>
      <c r="O244" s="91">
        <v>3210</v>
      </c>
    </row>
    <row r="245" spans="1:15" ht="17.25" hidden="1" customHeight="1" x14ac:dyDescent="0.25">
      <c r="A245" s="31">
        <f t="shared" si="43"/>
        <v>3231</v>
      </c>
      <c r="B245" s="32">
        <f t="shared" si="34"/>
        <v>49</v>
      </c>
      <c r="C245" s="33" t="str">
        <f t="shared" si="41"/>
        <v>091</v>
      </c>
      <c r="D245" s="33" t="str">
        <f t="shared" si="42"/>
        <v>0912</v>
      </c>
      <c r="E245" s="34" t="s">
        <v>124</v>
      </c>
      <c r="F245" s="35">
        <v>32</v>
      </c>
      <c r="G245" s="92">
        <v>49</v>
      </c>
      <c r="H245" s="37">
        <v>3231</v>
      </c>
      <c r="I245" s="70">
        <v>1062</v>
      </c>
      <c r="J245" s="70">
        <v>1062</v>
      </c>
      <c r="K245" s="39" t="s">
        <v>154</v>
      </c>
      <c r="L245" s="71"/>
      <c r="M245" s="71"/>
      <c r="N245" s="71"/>
      <c r="O245" s="93">
        <v>4910</v>
      </c>
    </row>
    <row r="246" spans="1:15" ht="17.25" hidden="1" customHeight="1" x14ac:dyDescent="0.25">
      <c r="A246" s="31">
        <f t="shared" si="43"/>
        <v>3231</v>
      </c>
      <c r="B246" s="32">
        <f t="shared" si="34"/>
        <v>54</v>
      </c>
      <c r="C246" s="33" t="str">
        <f t="shared" si="41"/>
        <v>091</v>
      </c>
      <c r="D246" s="33" t="str">
        <f t="shared" si="42"/>
        <v>0912</v>
      </c>
      <c r="E246" s="34" t="s">
        <v>124</v>
      </c>
      <c r="F246" s="35">
        <v>32</v>
      </c>
      <c r="G246" s="92">
        <v>54</v>
      </c>
      <c r="H246" s="37">
        <v>3231</v>
      </c>
      <c r="I246" s="70">
        <v>1063</v>
      </c>
      <c r="J246" s="70">
        <v>1063</v>
      </c>
      <c r="K246" s="39" t="s">
        <v>154</v>
      </c>
      <c r="L246" s="71"/>
      <c r="M246" s="71"/>
      <c r="N246" s="71"/>
      <c r="O246" s="93">
        <v>5410</v>
      </c>
    </row>
    <row r="247" spans="1:15" ht="15" hidden="1" customHeight="1" x14ac:dyDescent="0.25">
      <c r="A247" s="31">
        <f t="shared" si="43"/>
        <v>3231</v>
      </c>
      <c r="B247" s="32">
        <f t="shared" si="34"/>
        <v>62</v>
      </c>
      <c r="C247" s="33" t="str">
        <f t="shared" si="41"/>
        <v>091</v>
      </c>
      <c r="D247" s="33" t="str">
        <f t="shared" si="42"/>
        <v>0912</v>
      </c>
      <c r="E247" s="34" t="s">
        <v>124</v>
      </c>
      <c r="F247" s="35">
        <v>32</v>
      </c>
      <c r="G247" s="92">
        <v>62</v>
      </c>
      <c r="H247" s="37">
        <v>3231</v>
      </c>
      <c r="I247" s="70">
        <v>1064</v>
      </c>
      <c r="J247" s="70">
        <v>1064</v>
      </c>
      <c r="K247" s="39" t="s">
        <v>154</v>
      </c>
      <c r="L247" s="71"/>
      <c r="M247" s="71"/>
      <c r="N247" s="71"/>
      <c r="O247" s="93">
        <v>6210</v>
      </c>
    </row>
    <row r="248" spans="1:15" ht="15" hidden="1" customHeight="1" x14ac:dyDescent="0.25">
      <c r="A248" s="31">
        <f t="shared" si="43"/>
        <v>3232</v>
      </c>
      <c r="B248" s="32">
        <f t="shared" si="34"/>
        <v>32</v>
      </c>
      <c r="C248" s="33" t="str">
        <f t="shared" si="41"/>
        <v>091</v>
      </c>
      <c r="D248" s="33" t="str">
        <f t="shared" si="42"/>
        <v>0912</v>
      </c>
      <c r="E248" s="34" t="s">
        <v>124</v>
      </c>
      <c r="F248" s="35">
        <v>32</v>
      </c>
      <c r="G248" s="36">
        <v>32</v>
      </c>
      <c r="H248" s="37">
        <v>3232</v>
      </c>
      <c r="I248" s="70">
        <v>1065</v>
      </c>
      <c r="J248" s="70">
        <v>1065</v>
      </c>
      <c r="K248" s="39" t="s">
        <v>140</v>
      </c>
      <c r="L248" s="71"/>
      <c r="M248" s="71"/>
      <c r="N248" s="71"/>
      <c r="O248" s="91">
        <v>3210</v>
      </c>
    </row>
    <row r="249" spans="1:15" ht="17.25" hidden="1" customHeight="1" x14ac:dyDescent="0.25">
      <c r="A249" s="31">
        <f t="shared" si="43"/>
        <v>3232</v>
      </c>
      <c r="B249" s="32">
        <f t="shared" si="34"/>
        <v>49</v>
      </c>
      <c r="C249" s="33" t="str">
        <f t="shared" si="41"/>
        <v>091</v>
      </c>
      <c r="D249" s="33" t="str">
        <f t="shared" si="42"/>
        <v>0912</v>
      </c>
      <c r="E249" s="34" t="s">
        <v>124</v>
      </c>
      <c r="F249" s="35">
        <v>32</v>
      </c>
      <c r="G249" s="92">
        <v>49</v>
      </c>
      <c r="H249" s="37">
        <v>3232</v>
      </c>
      <c r="I249" s="70">
        <v>1066</v>
      </c>
      <c r="J249" s="70">
        <v>1066</v>
      </c>
      <c r="K249" s="39" t="s">
        <v>140</v>
      </c>
      <c r="L249" s="71"/>
      <c r="M249" s="71"/>
      <c r="N249" s="71"/>
      <c r="O249" s="93">
        <v>4910</v>
      </c>
    </row>
    <row r="250" spans="1:15" ht="17.25" hidden="1" customHeight="1" x14ac:dyDescent="0.25">
      <c r="A250" s="31">
        <f t="shared" si="43"/>
        <v>3232</v>
      </c>
      <c r="B250" s="32">
        <f t="shared" si="34"/>
        <v>54</v>
      </c>
      <c r="C250" s="33" t="str">
        <f t="shared" si="41"/>
        <v>091</v>
      </c>
      <c r="D250" s="33" t="str">
        <f t="shared" si="42"/>
        <v>0912</v>
      </c>
      <c r="E250" s="34" t="s">
        <v>124</v>
      </c>
      <c r="F250" s="35">
        <v>32</v>
      </c>
      <c r="G250" s="92">
        <v>54</v>
      </c>
      <c r="H250" s="37">
        <v>3232</v>
      </c>
      <c r="I250" s="70">
        <v>1067</v>
      </c>
      <c r="J250" s="70">
        <v>1067</v>
      </c>
      <c r="K250" s="39" t="s">
        <v>140</v>
      </c>
      <c r="L250" s="71"/>
      <c r="M250" s="71"/>
      <c r="N250" s="71"/>
      <c r="O250" s="93">
        <v>5410</v>
      </c>
    </row>
    <row r="251" spans="1:15" ht="15" hidden="1" customHeight="1" x14ac:dyDescent="0.25">
      <c r="A251" s="31">
        <f t="shared" si="43"/>
        <v>3232</v>
      </c>
      <c r="B251" s="32">
        <f t="shared" si="34"/>
        <v>62</v>
      </c>
      <c r="C251" s="33" t="str">
        <f t="shared" si="41"/>
        <v>091</v>
      </c>
      <c r="D251" s="33" t="str">
        <f t="shared" si="42"/>
        <v>0912</v>
      </c>
      <c r="E251" s="34" t="s">
        <v>124</v>
      </c>
      <c r="F251" s="35">
        <v>32</v>
      </c>
      <c r="G251" s="92">
        <v>62</v>
      </c>
      <c r="H251" s="37">
        <v>3232</v>
      </c>
      <c r="I251" s="70">
        <v>1068</v>
      </c>
      <c r="J251" s="70">
        <v>1068</v>
      </c>
      <c r="K251" s="39" t="s">
        <v>140</v>
      </c>
      <c r="L251" s="71"/>
      <c r="M251" s="71"/>
      <c r="N251" s="71"/>
      <c r="O251" s="93">
        <v>6210</v>
      </c>
    </row>
    <row r="252" spans="1:15" ht="15" hidden="1" customHeight="1" x14ac:dyDescent="0.25">
      <c r="A252" s="31">
        <f t="shared" si="43"/>
        <v>3232</v>
      </c>
      <c r="B252" s="32">
        <f t="shared" ref="B252:B315" si="45">IF(J252&gt;0,G252," ")</f>
        <v>72</v>
      </c>
      <c r="C252" s="33" t="str">
        <f t="shared" si="41"/>
        <v>091</v>
      </c>
      <c r="D252" s="33" t="str">
        <f t="shared" si="42"/>
        <v>0912</v>
      </c>
      <c r="E252" s="34" t="s">
        <v>124</v>
      </c>
      <c r="F252" s="35">
        <v>32</v>
      </c>
      <c r="G252" s="92">
        <v>72</v>
      </c>
      <c r="H252" s="37">
        <v>3232</v>
      </c>
      <c r="I252" s="70">
        <v>1069</v>
      </c>
      <c r="J252" s="70">
        <v>1069</v>
      </c>
      <c r="K252" s="39" t="s">
        <v>140</v>
      </c>
      <c r="L252" s="71"/>
      <c r="M252" s="71"/>
      <c r="N252" s="71"/>
      <c r="O252" s="93">
        <v>7210</v>
      </c>
    </row>
    <row r="253" spans="1:15" ht="15" hidden="1" customHeight="1" x14ac:dyDescent="0.25">
      <c r="A253" s="31">
        <f t="shared" si="43"/>
        <v>3232</v>
      </c>
      <c r="B253" s="32">
        <f t="shared" si="45"/>
        <v>82</v>
      </c>
      <c r="C253" s="33" t="str">
        <f t="shared" si="41"/>
        <v>091</v>
      </c>
      <c r="D253" s="33" t="str">
        <f t="shared" si="42"/>
        <v>0912</v>
      </c>
      <c r="E253" s="34" t="s">
        <v>124</v>
      </c>
      <c r="F253" s="35">
        <v>32</v>
      </c>
      <c r="G253" s="92">
        <v>82</v>
      </c>
      <c r="H253" s="37">
        <v>3232</v>
      </c>
      <c r="I253" s="70">
        <v>1070</v>
      </c>
      <c r="J253" s="70">
        <v>1070</v>
      </c>
      <c r="K253" s="39" t="s">
        <v>140</v>
      </c>
      <c r="L253" s="71"/>
      <c r="M253" s="71"/>
      <c r="N253" s="71"/>
      <c r="O253" s="93">
        <v>8210</v>
      </c>
    </row>
    <row r="254" spans="1:15" ht="15" hidden="1" customHeight="1" x14ac:dyDescent="0.25">
      <c r="A254" s="31">
        <f t="shared" si="43"/>
        <v>3233</v>
      </c>
      <c r="B254" s="32">
        <f t="shared" si="45"/>
        <v>32</v>
      </c>
      <c r="C254" s="33" t="str">
        <f t="shared" si="41"/>
        <v>091</v>
      </c>
      <c r="D254" s="33" t="str">
        <f t="shared" si="42"/>
        <v>0912</v>
      </c>
      <c r="E254" s="34" t="s">
        <v>124</v>
      </c>
      <c r="F254" s="35">
        <v>32</v>
      </c>
      <c r="G254" s="36">
        <v>32</v>
      </c>
      <c r="H254" s="37">
        <v>3233</v>
      </c>
      <c r="I254" s="70">
        <v>1071</v>
      </c>
      <c r="J254" s="70">
        <v>1071</v>
      </c>
      <c r="K254" s="39" t="s">
        <v>155</v>
      </c>
      <c r="L254" s="71"/>
      <c r="M254" s="71"/>
      <c r="N254" s="71"/>
      <c r="O254" s="91">
        <v>3210</v>
      </c>
    </row>
    <row r="255" spans="1:15" ht="17.25" hidden="1" customHeight="1" x14ac:dyDescent="0.25">
      <c r="A255" s="31">
        <f t="shared" si="43"/>
        <v>3233</v>
      </c>
      <c r="B255" s="32">
        <f t="shared" si="45"/>
        <v>54</v>
      </c>
      <c r="C255" s="33" t="str">
        <f t="shared" si="41"/>
        <v>091</v>
      </c>
      <c r="D255" s="33" t="str">
        <f t="shared" si="42"/>
        <v>0912</v>
      </c>
      <c r="E255" s="34" t="s">
        <v>124</v>
      </c>
      <c r="F255" s="35">
        <v>32</v>
      </c>
      <c r="G255" s="92">
        <v>54</v>
      </c>
      <c r="H255" s="37">
        <v>3233</v>
      </c>
      <c r="I255" s="70">
        <v>1072</v>
      </c>
      <c r="J255" s="70">
        <v>1072</v>
      </c>
      <c r="K255" s="39" t="s">
        <v>155</v>
      </c>
      <c r="L255" s="71"/>
      <c r="M255" s="71"/>
      <c r="N255" s="71"/>
      <c r="O255" s="93">
        <v>5410</v>
      </c>
    </row>
    <row r="256" spans="1:15" ht="15" hidden="1" customHeight="1" x14ac:dyDescent="0.25">
      <c r="A256" s="31">
        <f t="shared" si="43"/>
        <v>3233</v>
      </c>
      <c r="B256" s="32">
        <f t="shared" si="45"/>
        <v>62</v>
      </c>
      <c r="C256" s="33" t="str">
        <f t="shared" si="41"/>
        <v>091</v>
      </c>
      <c r="D256" s="33" t="str">
        <f t="shared" si="42"/>
        <v>0912</v>
      </c>
      <c r="E256" s="34" t="s">
        <v>124</v>
      </c>
      <c r="F256" s="35">
        <v>32</v>
      </c>
      <c r="G256" s="92">
        <v>62</v>
      </c>
      <c r="H256" s="37">
        <v>3233</v>
      </c>
      <c r="I256" s="70">
        <v>1073</v>
      </c>
      <c r="J256" s="70">
        <v>1073</v>
      </c>
      <c r="K256" s="39" t="s">
        <v>155</v>
      </c>
      <c r="L256" s="71"/>
      <c r="M256" s="71"/>
      <c r="N256" s="71"/>
      <c r="O256" s="93">
        <v>6210</v>
      </c>
    </row>
    <row r="257" spans="1:15" ht="15" hidden="1" customHeight="1" x14ac:dyDescent="0.25">
      <c r="A257" s="31">
        <f t="shared" si="43"/>
        <v>3234</v>
      </c>
      <c r="B257" s="32">
        <f t="shared" si="45"/>
        <v>32</v>
      </c>
      <c r="C257" s="33" t="str">
        <f t="shared" si="41"/>
        <v>091</v>
      </c>
      <c r="D257" s="33" t="str">
        <f t="shared" si="42"/>
        <v>0912</v>
      </c>
      <c r="E257" s="34" t="s">
        <v>124</v>
      </c>
      <c r="F257" s="35">
        <v>32</v>
      </c>
      <c r="G257" s="36">
        <v>32</v>
      </c>
      <c r="H257" s="37">
        <v>3234</v>
      </c>
      <c r="I257" s="70">
        <v>1074</v>
      </c>
      <c r="J257" s="70">
        <v>1074</v>
      </c>
      <c r="K257" s="39" t="s">
        <v>156</v>
      </c>
      <c r="L257" s="71"/>
      <c r="M257" s="71"/>
      <c r="N257" s="71"/>
      <c r="O257" s="91">
        <v>3210</v>
      </c>
    </row>
    <row r="258" spans="1:15" ht="17.25" hidden="1" customHeight="1" x14ac:dyDescent="0.25">
      <c r="A258" s="31">
        <f t="shared" si="43"/>
        <v>3234</v>
      </c>
      <c r="B258" s="32">
        <f t="shared" si="45"/>
        <v>54</v>
      </c>
      <c r="C258" s="33" t="str">
        <f t="shared" si="41"/>
        <v>091</v>
      </c>
      <c r="D258" s="33" t="str">
        <f t="shared" si="42"/>
        <v>0912</v>
      </c>
      <c r="E258" s="34" t="s">
        <v>124</v>
      </c>
      <c r="F258" s="35">
        <v>32</v>
      </c>
      <c r="G258" s="92">
        <v>54</v>
      </c>
      <c r="H258" s="37">
        <v>3234</v>
      </c>
      <c r="I258" s="70">
        <v>1075</v>
      </c>
      <c r="J258" s="70">
        <v>1075</v>
      </c>
      <c r="K258" s="39" t="s">
        <v>156</v>
      </c>
      <c r="L258" s="71"/>
      <c r="M258" s="71"/>
      <c r="N258" s="71"/>
      <c r="O258" s="93">
        <v>5410</v>
      </c>
    </row>
    <row r="259" spans="1:15" ht="15" hidden="1" customHeight="1" x14ac:dyDescent="0.25">
      <c r="A259" s="31">
        <f t="shared" si="43"/>
        <v>3235</v>
      </c>
      <c r="B259" s="32">
        <f t="shared" si="45"/>
        <v>32</v>
      </c>
      <c r="C259" s="33" t="str">
        <f t="shared" si="41"/>
        <v>091</v>
      </c>
      <c r="D259" s="33" t="str">
        <f t="shared" si="42"/>
        <v>0912</v>
      </c>
      <c r="E259" s="34" t="s">
        <v>124</v>
      </c>
      <c r="F259" s="35">
        <v>32</v>
      </c>
      <c r="G259" s="36">
        <v>32</v>
      </c>
      <c r="H259" s="37">
        <v>3235</v>
      </c>
      <c r="I259" s="70">
        <v>1076</v>
      </c>
      <c r="J259" s="70">
        <v>1076</v>
      </c>
      <c r="K259" s="39" t="s">
        <v>157</v>
      </c>
      <c r="L259" s="71"/>
      <c r="M259" s="71"/>
      <c r="N259" s="71"/>
      <c r="O259" s="91">
        <v>3210</v>
      </c>
    </row>
    <row r="260" spans="1:15" ht="17.25" hidden="1" customHeight="1" x14ac:dyDescent="0.25">
      <c r="A260" s="31">
        <f t="shared" si="43"/>
        <v>3235</v>
      </c>
      <c r="B260" s="32">
        <f t="shared" si="45"/>
        <v>49</v>
      </c>
      <c r="C260" s="33" t="str">
        <f t="shared" si="41"/>
        <v>091</v>
      </c>
      <c r="D260" s="33" t="str">
        <f t="shared" si="42"/>
        <v>0912</v>
      </c>
      <c r="E260" s="34" t="s">
        <v>124</v>
      </c>
      <c r="F260" s="35">
        <v>32</v>
      </c>
      <c r="G260" s="92">
        <v>49</v>
      </c>
      <c r="H260" s="37">
        <v>3235</v>
      </c>
      <c r="I260" s="70">
        <v>1077</v>
      </c>
      <c r="J260" s="70">
        <v>1077</v>
      </c>
      <c r="K260" s="39" t="s">
        <v>157</v>
      </c>
      <c r="L260" s="71"/>
      <c r="M260" s="71"/>
      <c r="N260" s="71"/>
      <c r="O260" s="93">
        <v>4910</v>
      </c>
    </row>
    <row r="261" spans="1:15" ht="17.25" hidden="1" customHeight="1" x14ac:dyDescent="0.25">
      <c r="A261" s="31">
        <f t="shared" si="43"/>
        <v>3235</v>
      </c>
      <c r="B261" s="32">
        <f t="shared" si="45"/>
        <v>54</v>
      </c>
      <c r="C261" s="33" t="str">
        <f t="shared" si="41"/>
        <v>091</v>
      </c>
      <c r="D261" s="33" t="str">
        <f t="shared" si="42"/>
        <v>0912</v>
      </c>
      <c r="E261" s="34" t="s">
        <v>124</v>
      </c>
      <c r="F261" s="35">
        <v>32</v>
      </c>
      <c r="G261" s="92">
        <v>54</v>
      </c>
      <c r="H261" s="37">
        <v>3235</v>
      </c>
      <c r="I261" s="70">
        <v>1078</v>
      </c>
      <c r="J261" s="70">
        <v>1078</v>
      </c>
      <c r="K261" s="39" t="s">
        <v>157</v>
      </c>
      <c r="L261" s="71"/>
      <c r="M261" s="71"/>
      <c r="N261" s="71"/>
      <c r="O261" s="93">
        <v>5410</v>
      </c>
    </row>
    <row r="262" spans="1:15" ht="15" hidden="1" customHeight="1" x14ac:dyDescent="0.25">
      <c r="A262" s="31">
        <f t="shared" si="43"/>
        <v>3236</v>
      </c>
      <c r="B262" s="32">
        <f t="shared" si="45"/>
        <v>32</v>
      </c>
      <c r="C262" s="33" t="str">
        <f t="shared" si="41"/>
        <v>091</v>
      </c>
      <c r="D262" s="33" t="str">
        <f t="shared" si="42"/>
        <v>0912</v>
      </c>
      <c r="E262" s="34" t="s">
        <v>124</v>
      </c>
      <c r="F262" s="35">
        <v>32</v>
      </c>
      <c r="G262" s="36">
        <v>32</v>
      </c>
      <c r="H262" s="37">
        <v>3236</v>
      </c>
      <c r="I262" s="70">
        <v>1079</v>
      </c>
      <c r="J262" s="70">
        <v>1079</v>
      </c>
      <c r="K262" s="39" t="s">
        <v>158</v>
      </c>
      <c r="L262" s="71"/>
      <c r="M262" s="71"/>
      <c r="N262" s="71"/>
      <c r="O262" s="91">
        <v>3210</v>
      </c>
    </row>
    <row r="263" spans="1:15" ht="17.25" hidden="1" customHeight="1" x14ac:dyDescent="0.25">
      <c r="A263" s="31">
        <f t="shared" si="43"/>
        <v>3236</v>
      </c>
      <c r="B263" s="32">
        <f t="shared" si="45"/>
        <v>54</v>
      </c>
      <c r="C263" s="33" t="str">
        <f t="shared" si="41"/>
        <v>091</v>
      </c>
      <c r="D263" s="33" t="str">
        <f t="shared" si="42"/>
        <v>0912</v>
      </c>
      <c r="E263" s="34" t="s">
        <v>124</v>
      </c>
      <c r="F263" s="35">
        <v>32</v>
      </c>
      <c r="G263" s="92">
        <v>54</v>
      </c>
      <c r="H263" s="37">
        <v>3236</v>
      </c>
      <c r="I263" s="70">
        <v>1080</v>
      </c>
      <c r="J263" s="70">
        <v>1080</v>
      </c>
      <c r="K263" s="39" t="s">
        <v>158</v>
      </c>
      <c r="L263" s="71"/>
      <c r="M263" s="71"/>
      <c r="N263" s="71"/>
      <c r="O263" s="93">
        <v>5410</v>
      </c>
    </row>
    <row r="264" spans="1:15" ht="15" hidden="1" customHeight="1" x14ac:dyDescent="0.25">
      <c r="A264" s="31">
        <f t="shared" si="43"/>
        <v>3237</v>
      </c>
      <c r="B264" s="32">
        <f t="shared" si="45"/>
        <v>32</v>
      </c>
      <c r="C264" s="33" t="str">
        <f t="shared" si="41"/>
        <v>091</v>
      </c>
      <c r="D264" s="33" t="str">
        <f t="shared" si="42"/>
        <v>0912</v>
      </c>
      <c r="E264" s="34" t="s">
        <v>124</v>
      </c>
      <c r="F264" s="35">
        <v>32</v>
      </c>
      <c r="G264" s="36">
        <v>32</v>
      </c>
      <c r="H264" s="37">
        <v>3237</v>
      </c>
      <c r="I264" s="70">
        <v>1081</v>
      </c>
      <c r="J264" s="70">
        <v>1081</v>
      </c>
      <c r="K264" s="39" t="s">
        <v>159</v>
      </c>
      <c r="L264" s="71"/>
      <c r="M264" s="71"/>
      <c r="N264" s="71"/>
      <c r="O264" s="91">
        <v>3210</v>
      </c>
    </row>
    <row r="265" spans="1:15" ht="17.25" hidden="1" customHeight="1" x14ac:dyDescent="0.25">
      <c r="A265" s="31">
        <f t="shared" si="43"/>
        <v>3237</v>
      </c>
      <c r="B265" s="32">
        <f t="shared" si="45"/>
        <v>49</v>
      </c>
      <c r="C265" s="33" t="str">
        <f t="shared" si="41"/>
        <v>091</v>
      </c>
      <c r="D265" s="33" t="str">
        <f t="shared" si="42"/>
        <v>0912</v>
      </c>
      <c r="E265" s="34" t="s">
        <v>124</v>
      </c>
      <c r="F265" s="35">
        <v>32</v>
      </c>
      <c r="G265" s="92">
        <v>49</v>
      </c>
      <c r="H265" s="37">
        <v>3237</v>
      </c>
      <c r="I265" s="70">
        <v>1082</v>
      </c>
      <c r="J265" s="70">
        <v>1082</v>
      </c>
      <c r="K265" s="39" t="s">
        <v>159</v>
      </c>
      <c r="L265" s="71"/>
      <c r="M265" s="71"/>
      <c r="N265" s="71"/>
      <c r="O265" s="93">
        <v>4910</v>
      </c>
    </row>
    <row r="266" spans="1:15" ht="17.25" hidden="1" customHeight="1" x14ac:dyDescent="0.25">
      <c r="A266" s="31">
        <f t="shared" si="43"/>
        <v>3237</v>
      </c>
      <c r="B266" s="32">
        <f t="shared" si="45"/>
        <v>54</v>
      </c>
      <c r="C266" s="33" t="str">
        <f t="shared" si="41"/>
        <v>091</v>
      </c>
      <c r="D266" s="33" t="str">
        <f t="shared" si="42"/>
        <v>0912</v>
      </c>
      <c r="E266" s="34" t="s">
        <v>124</v>
      </c>
      <c r="F266" s="35">
        <v>32</v>
      </c>
      <c r="G266" s="92">
        <v>54</v>
      </c>
      <c r="H266" s="37">
        <v>3237</v>
      </c>
      <c r="I266" s="70">
        <v>1083</v>
      </c>
      <c r="J266" s="70">
        <v>1083</v>
      </c>
      <c r="K266" s="39" t="s">
        <v>159</v>
      </c>
      <c r="L266" s="71"/>
      <c r="M266" s="71"/>
      <c r="N266" s="71"/>
      <c r="O266" s="93">
        <v>5410</v>
      </c>
    </row>
    <row r="267" spans="1:15" ht="15" hidden="1" customHeight="1" x14ac:dyDescent="0.25">
      <c r="A267" s="31">
        <f t="shared" si="43"/>
        <v>3238</v>
      </c>
      <c r="B267" s="32">
        <f t="shared" si="45"/>
        <v>32</v>
      </c>
      <c r="C267" s="33" t="str">
        <f t="shared" si="41"/>
        <v>091</v>
      </c>
      <c r="D267" s="33" t="str">
        <f t="shared" si="42"/>
        <v>0912</v>
      </c>
      <c r="E267" s="34" t="s">
        <v>124</v>
      </c>
      <c r="F267" s="35">
        <v>32</v>
      </c>
      <c r="G267" s="36">
        <v>32</v>
      </c>
      <c r="H267" s="37">
        <v>3238</v>
      </c>
      <c r="I267" s="70">
        <v>1084</v>
      </c>
      <c r="J267" s="70">
        <v>1084</v>
      </c>
      <c r="K267" s="39" t="s">
        <v>160</v>
      </c>
      <c r="L267" s="71"/>
      <c r="M267" s="71"/>
      <c r="N267" s="71"/>
      <c r="O267" s="91">
        <v>3210</v>
      </c>
    </row>
    <row r="268" spans="1:15" ht="15" hidden="1" customHeight="1" x14ac:dyDescent="0.25">
      <c r="A268" s="31">
        <f t="shared" si="43"/>
        <v>3239</v>
      </c>
      <c r="B268" s="32">
        <f t="shared" si="45"/>
        <v>32</v>
      </c>
      <c r="C268" s="33" t="str">
        <f t="shared" si="41"/>
        <v>091</v>
      </c>
      <c r="D268" s="33" t="str">
        <f t="shared" si="42"/>
        <v>0912</v>
      </c>
      <c r="E268" s="34" t="s">
        <v>124</v>
      </c>
      <c r="F268" s="35">
        <v>32</v>
      </c>
      <c r="G268" s="36">
        <v>32</v>
      </c>
      <c r="H268" s="37">
        <v>3239</v>
      </c>
      <c r="I268" s="70">
        <v>1085</v>
      </c>
      <c r="J268" s="70">
        <v>1085</v>
      </c>
      <c r="K268" s="39" t="s">
        <v>161</v>
      </c>
      <c r="L268" s="71"/>
      <c r="M268" s="71"/>
      <c r="N268" s="71"/>
      <c r="O268" s="91">
        <v>3210</v>
      </c>
    </row>
    <row r="269" spans="1:15" ht="17.25" hidden="1" customHeight="1" x14ac:dyDescent="0.25">
      <c r="A269" s="31">
        <f t="shared" si="43"/>
        <v>3239</v>
      </c>
      <c r="B269" s="32">
        <f t="shared" si="45"/>
        <v>49</v>
      </c>
      <c r="C269" s="33" t="str">
        <f t="shared" si="41"/>
        <v>091</v>
      </c>
      <c r="D269" s="33" t="str">
        <f t="shared" si="42"/>
        <v>0912</v>
      </c>
      <c r="E269" s="34" t="s">
        <v>124</v>
      </c>
      <c r="F269" s="35">
        <v>32</v>
      </c>
      <c r="G269" s="92">
        <v>49</v>
      </c>
      <c r="H269" s="37">
        <v>3239</v>
      </c>
      <c r="I269" s="70">
        <v>1086</v>
      </c>
      <c r="J269" s="70">
        <v>1086</v>
      </c>
      <c r="K269" s="39" t="s">
        <v>161</v>
      </c>
      <c r="L269" s="71"/>
      <c r="M269" s="71"/>
      <c r="N269" s="71"/>
      <c r="O269" s="93">
        <v>4910</v>
      </c>
    </row>
    <row r="270" spans="1:15" ht="17.25" hidden="1" customHeight="1" x14ac:dyDescent="0.25">
      <c r="A270" s="31">
        <f t="shared" si="43"/>
        <v>3239</v>
      </c>
      <c r="B270" s="32">
        <f t="shared" si="45"/>
        <v>54</v>
      </c>
      <c r="C270" s="33" t="str">
        <f t="shared" si="41"/>
        <v>091</v>
      </c>
      <c r="D270" s="33" t="str">
        <f t="shared" si="42"/>
        <v>0912</v>
      </c>
      <c r="E270" s="34" t="s">
        <v>124</v>
      </c>
      <c r="F270" s="35">
        <v>32</v>
      </c>
      <c r="G270" s="92">
        <v>54</v>
      </c>
      <c r="H270" s="37">
        <v>3239</v>
      </c>
      <c r="I270" s="70">
        <v>1087</v>
      </c>
      <c r="J270" s="70">
        <v>1087</v>
      </c>
      <c r="K270" s="39" t="s">
        <v>161</v>
      </c>
      <c r="L270" s="71"/>
      <c r="M270" s="71"/>
      <c r="N270" s="71"/>
      <c r="O270" s="93">
        <v>5410</v>
      </c>
    </row>
    <row r="271" spans="1:15" ht="15" hidden="1" customHeight="1" x14ac:dyDescent="0.25">
      <c r="A271" s="31">
        <f t="shared" si="43"/>
        <v>3239</v>
      </c>
      <c r="B271" s="32">
        <f t="shared" si="45"/>
        <v>62</v>
      </c>
      <c r="C271" s="33" t="str">
        <f t="shared" si="41"/>
        <v>091</v>
      </c>
      <c r="D271" s="33" t="str">
        <f t="shared" si="42"/>
        <v>0912</v>
      </c>
      <c r="E271" s="34" t="s">
        <v>124</v>
      </c>
      <c r="F271" s="35">
        <v>32</v>
      </c>
      <c r="G271" s="92">
        <v>62</v>
      </c>
      <c r="H271" s="37">
        <v>3239</v>
      </c>
      <c r="I271" s="70">
        <v>1088</v>
      </c>
      <c r="J271" s="70">
        <v>1088</v>
      </c>
      <c r="K271" s="39" t="s">
        <v>161</v>
      </c>
      <c r="L271" s="71"/>
      <c r="M271" s="71"/>
      <c r="N271" s="71"/>
      <c r="O271" s="93">
        <v>6210</v>
      </c>
    </row>
    <row r="272" spans="1:15" ht="15" hidden="1" customHeight="1" x14ac:dyDescent="0.25">
      <c r="A272" s="31">
        <f t="shared" si="43"/>
        <v>324</v>
      </c>
      <c r="B272" s="32" t="str">
        <f t="shared" si="45"/>
        <v xml:space="preserve"> </v>
      </c>
      <c r="C272" s="33" t="str">
        <f t="shared" si="41"/>
        <v xml:space="preserve">  </v>
      </c>
      <c r="D272" s="33" t="str">
        <f t="shared" si="42"/>
        <v xml:space="preserve">  </v>
      </c>
      <c r="E272" s="34"/>
      <c r="F272" s="35"/>
      <c r="G272" s="36"/>
      <c r="H272" s="37">
        <v>324</v>
      </c>
      <c r="I272" s="38"/>
      <c r="J272" s="38"/>
      <c r="K272" s="39" t="s">
        <v>162</v>
      </c>
      <c r="L272" s="67">
        <f t="shared" ref="L272:N272" si="46">SUM(L273:L276)</f>
        <v>0</v>
      </c>
      <c r="M272" s="67">
        <f t="shared" si="46"/>
        <v>0</v>
      </c>
      <c r="N272" s="67">
        <f t="shared" si="46"/>
        <v>0</v>
      </c>
      <c r="O272" s="72"/>
    </row>
    <row r="273" spans="1:15" ht="15" hidden="1" customHeight="1" x14ac:dyDescent="0.25">
      <c r="A273" s="31">
        <f t="shared" si="43"/>
        <v>3241</v>
      </c>
      <c r="B273" s="32">
        <f t="shared" si="45"/>
        <v>32</v>
      </c>
      <c r="C273" s="33" t="str">
        <f t="shared" si="41"/>
        <v>091</v>
      </c>
      <c r="D273" s="33" t="str">
        <f t="shared" si="42"/>
        <v>0912</v>
      </c>
      <c r="E273" s="34" t="s">
        <v>124</v>
      </c>
      <c r="F273" s="35">
        <v>32</v>
      </c>
      <c r="G273" s="36">
        <v>32</v>
      </c>
      <c r="H273" s="37">
        <v>3241</v>
      </c>
      <c r="I273" s="70">
        <v>1089</v>
      </c>
      <c r="J273" s="70">
        <v>1089</v>
      </c>
      <c r="K273" s="39" t="s">
        <v>162</v>
      </c>
      <c r="L273" s="71"/>
      <c r="M273" s="71"/>
      <c r="N273" s="71"/>
      <c r="O273" s="91">
        <v>3210</v>
      </c>
    </row>
    <row r="274" spans="1:15" ht="17.25" hidden="1" customHeight="1" x14ac:dyDescent="0.25">
      <c r="A274" s="31">
        <f t="shared" si="43"/>
        <v>3241</v>
      </c>
      <c r="B274" s="32">
        <f t="shared" si="45"/>
        <v>49</v>
      </c>
      <c r="C274" s="33" t="str">
        <f t="shared" si="41"/>
        <v>091</v>
      </c>
      <c r="D274" s="33" t="str">
        <f t="shared" si="42"/>
        <v>0912</v>
      </c>
      <c r="E274" s="34" t="s">
        <v>124</v>
      </c>
      <c r="F274" s="35">
        <v>32</v>
      </c>
      <c r="G274" s="92">
        <v>49</v>
      </c>
      <c r="H274" s="37">
        <v>3241</v>
      </c>
      <c r="I274" s="70">
        <v>1090</v>
      </c>
      <c r="J274" s="70">
        <v>1090</v>
      </c>
      <c r="K274" s="39" t="s">
        <v>162</v>
      </c>
      <c r="L274" s="71"/>
      <c r="M274" s="71"/>
      <c r="N274" s="71"/>
      <c r="O274" s="93">
        <v>4910</v>
      </c>
    </row>
    <row r="275" spans="1:15" ht="17.25" hidden="1" customHeight="1" x14ac:dyDescent="0.25">
      <c r="A275" s="31">
        <f t="shared" si="43"/>
        <v>3241</v>
      </c>
      <c r="B275" s="32">
        <f t="shared" si="45"/>
        <v>54</v>
      </c>
      <c r="C275" s="33" t="str">
        <f t="shared" si="41"/>
        <v>091</v>
      </c>
      <c r="D275" s="33" t="str">
        <f t="shared" si="42"/>
        <v>0912</v>
      </c>
      <c r="E275" s="34" t="s">
        <v>124</v>
      </c>
      <c r="F275" s="35">
        <v>32</v>
      </c>
      <c r="G275" s="92">
        <v>54</v>
      </c>
      <c r="H275" s="37">
        <v>3241</v>
      </c>
      <c r="I275" s="70">
        <v>1091</v>
      </c>
      <c r="J275" s="70">
        <v>1091</v>
      </c>
      <c r="K275" s="39" t="s">
        <v>162</v>
      </c>
      <c r="L275" s="71"/>
      <c r="M275" s="71"/>
      <c r="N275" s="71"/>
      <c r="O275" s="93">
        <v>5410</v>
      </c>
    </row>
    <row r="276" spans="1:15" ht="15" hidden="1" customHeight="1" x14ac:dyDescent="0.25">
      <c r="A276" s="31">
        <f t="shared" si="43"/>
        <v>3241</v>
      </c>
      <c r="B276" s="32">
        <f t="shared" si="45"/>
        <v>62</v>
      </c>
      <c r="C276" s="33" t="str">
        <f t="shared" si="41"/>
        <v>091</v>
      </c>
      <c r="D276" s="33" t="str">
        <f t="shared" si="42"/>
        <v>0912</v>
      </c>
      <c r="E276" s="34" t="s">
        <v>124</v>
      </c>
      <c r="F276" s="35">
        <v>32</v>
      </c>
      <c r="G276" s="92">
        <v>62</v>
      </c>
      <c r="H276" s="37">
        <v>3241</v>
      </c>
      <c r="I276" s="70">
        <v>1092</v>
      </c>
      <c r="J276" s="70">
        <v>1092</v>
      </c>
      <c r="K276" s="39" t="s">
        <v>162</v>
      </c>
      <c r="L276" s="71"/>
      <c r="M276" s="71"/>
      <c r="N276" s="71"/>
      <c r="O276" s="93">
        <v>6210</v>
      </c>
    </row>
    <row r="277" spans="1:15" ht="15" hidden="1" customHeight="1" x14ac:dyDescent="0.25">
      <c r="A277" s="31">
        <f t="shared" si="43"/>
        <v>329</v>
      </c>
      <c r="B277" s="32" t="str">
        <f t="shared" si="45"/>
        <v xml:space="preserve"> </v>
      </c>
      <c r="C277" s="33" t="str">
        <f t="shared" si="41"/>
        <v xml:space="preserve">  </v>
      </c>
      <c r="D277" s="33" t="str">
        <f t="shared" si="42"/>
        <v xml:space="preserve">  </v>
      </c>
      <c r="E277" s="34"/>
      <c r="F277" s="35"/>
      <c r="G277" s="36"/>
      <c r="H277" s="37">
        <v>329</v>
      </c>
      <c r="I277" s="38"/>
      <c r="J277" s="38"/>
      <c r="K277" s="39" t="s">
        <v>163</v>
      </c>
      <c r="L277" s="67">
        <f>SUM(L278:L295)</f>
        <v>0</v>
      </c>
      <c r="M277" s="67">
        <f>SUM(M278:M295)</f>
        <v>0</v>
      </c>
      <c r="N277" s="67">
        <f>SUM(N278:N295)</f>
        <v>0</v>
      </c>
      <c r="O277" s="72"/>
    </row>
    <row r="278" spans="1:15" ht="17.25" hidden="1" customHeight="1" x14ac:dyDescent="0.25">
      <c r="A278" s="31">
        <f t="shared" si="43"/>
        <v>3291</v>
      </c>
      <c r="B278" s="32">
        <f t="shared" si="45"/>
        <v>54</v>
      </c>
      <c r="C278" s="33" t="str">
        <f t="shared" si="41"/>
        <v>091</v>
      </c>
      <c r="D278" s="33" t="str">
        <f t="shared" si="42"/>
        <v>0912</v>
      </c>
      <c r="E278" s="34" t="s">
        <v>124</v>
      </c>
      <c r="F278" s="35">
        <v>32</v>
      </c>
      <c r="G278" s="92">
        <v>54</v>
      </c>
      <c r="H278" s="37">
        <v>3291</v>
      </c>
      <c r="I278" s="70">
        <v>1093</v>
      </c>
      <c r="J278" s="70">
        <v>1093</v>
      </c>
      <c r="K278" s="39" t="s">
        <v>204</v>
      </c>
      <c r="L278" s="71"/>
      <c r="M278" s="71"/>
      <c r="N278" s="71"/>
      <c r="O278" s="93">
        <v>5410</v>
      </c>
    </row>
    <row r="279" spans="1:15" ht="15" hidden="1" customHeight="1" x14ac:dyDescent="0.25">
      <c r="A279" s="31">
        <f t="shared" si="43"/>
        <v>3292</v>
      </c>
      <c r="B279" s="32">
        <f t="shared" si="45"/>
        <v>32</v>
      </c>
      <c r="C279" s="33" t="str">
        <f t="shared" si="41"/>
        <v>091</v>
      </c>
      <c r="D279" s="33" t="str">
        <f t="shared" si="42"/>
        <v>0912</v>
      </c>
      <c r="E279" s="34" t="s">
        <v>124</v>
      </c>
      <c r="F279" s="35">
        <v>32</v>
      </c>
      <c r="G279" s="36">
        <v>32</v>
      </c>
      <c r="H279" s="37">
        <v>3292</v>
      </c>
      <c r="I279" s="70">
        <v>1094</v>
      </c>
      <c r="J279" s="70">
        <v>1094</v>
      </c>
      <c r="K279" s="39" t="s">
        <v>164</v>
      </c>
      <c r="L279" s="71"/>
      <c r="M279" s="71"/>
      <c r="N279" s="71"/>
      <c r="O279" s="91">
        <v>3210</v>
      </c>
    </row>
    <row r="280" spans="1:15" ht="17.25" hidden="1" customHeight="1" x14ac:dyDescent="0.25">
      <c r="A280" s="31">
        <f t="shared" si="43"/>
        <v>3292</v>
      </c>
      <c r="B280" s="32">
        <f t="shared" si="45"/>
        <v>54</v>
      </c>
      <c r="C280" s="33" t="str">
        <f t="shared" si="41"/>
        <v>091</v>
      </c>
      <c r="D280" s="33" t="str">
        <f t="shared" si="42"/>
        <v>0912</v>
      </c>
      <c r="E280" s="34" t="s">
        <v>124</v>
      </c>
      <c r="F280" s="35">
        <v>32</v>
      </c>
      <c r="G280" s="92">
        <v>54</v>
      </c>
      <c r="H280" s="37">
        <v>3292</v>
      </c>
      <c r="I280" s="70">
        <v>1095</v>
      </c>
      <c r="J280" s="70">
        <v>1095</v>
      </c>
      <c r="K280" s="39" t="s">
        <v>164</v>
      </c>
      <c r="L280" s="71"/>
      <c r="M280" s="71"/>
      <c r="N280" s="71"/>
      <c r="O280" s="93">
        <v>5410</v>
      </c>
    </row>
    <row r="281" spans="1:15" ht="15" hidden="1" customHeight="1" x14ac:dyDescent="0.25">
      <c r="A281" s="31">
        <f t="shared" si="43"/>
        <v>3293</v>
      </c>
      <c r="B281" s="32">
        <f t="shared" si="45"/>
        <v>32</v>
      </c>
      <c r="C281" s="33" t="str">
        <f t="shared" si="41"/>
        <v>091</v>
      </c>
      <c r="D281" s="33" t="str">
        <f t="shared" si="42"/>
        <v>0912</v>
      </c>
      <c r="E281" s="34" t="s">
        <v>124</v>
      </c>
      <c r="F281" s="35">
        <v>32</v>
      </c>
      <c r="G281" s="36">
        <v>32</v>
      </c>
      <c r="H281" s="37">
        <v>3293</v>
      </c>
      <c r="I281" s="70">
        <v>1096</v>
      </c>
      <c r="J281" s="70">
        <v>1096</v>
      </c>
      <c r="K281" s="39" t="s">
        <v>165</v>
      </c>
      <c r="L281" s="71"/>
      <c r="M281" s="71"/>
      <c r="N281" s="71"/>
      <c r="O281" s="91">
        <v>3210</v>
      </c>
    </row>
    <row r="282" spans="1:15" ht="17.25" hidden="1" customHeight="1" x14ac:dyDescent="0.25">
      <c r="A282" s="31">
        <f t="shared" si="43"/>
        <v>3293</v>
      </c>
      <c r="B282" s="32">
        <f t="shared" si="45"/>
        <v>49</v>
      </c>
      <c r="C282" s="33" t="str">
        <f t="shared" si="41"/>
        <v>091</v>
      </c>
      <c r="D282" s="33" t="str">
        <f t="shared" si="42"/>
        <v>0912</v>
      </c>
      <c r="E282" s="34" t="s">
        <v>124</v>
      </c>
      <c r="F282" s="35">
        <v>32</v>
      </c>
      <c r="G282" s="92">
        <v>49</v>
      </c>
      <c r="H282" s="37">
        <v>3293</v>
      </c>
      <c r="I282" s="70">
        <v>1097</v>
      </c>
      <c r="J282" s="70">
        <v>1097</v>
      </c>
      <c r="K282" s="39" t="s">
        <v>165</v>
      </c>
      <c r="L282" s="71"/>
      <c r="M282" s="71"/>
      <c r="N282" s="71"/>
      <c r="O282" s="93">
        <v>4910</v>
      </c>
    </row>
    <row r="283" spans="1:15" ht="17.25" hidden="1" customHeight="1" x14ac:dyDescent="0.25">
      <c r="A283" s="31">
        <f t="shared" si="43"/>
        <v>3293</v>
      </c>
      <c r="B283" s="32">
        <f t="shared" si="45"/>
        <v>54</v>
      </c>
      <c r="C283" s="33" t="str">
        <f t="shared" si="41"/>
        <v>091</v>
      </c>
      <c r="D283" s="33" t="str">
        <f t="shared" si="42"/>
        <v>0912</v>
      </c>
      <c r="E283" s="34" t="s">
        <v>124</v>
      </c>
      <c r="F283" s="35">
        <v>32</v>
      </c>
      <c r="G283" s="92">
        <v>54</v>
      </c>
      <c r="H283" s="37">
        <v>3293</v>
      </c>
      <c r="I283" s="70">
        <v>1098</v>
      </c>
      <c r="J283" s="70">
        <v>1098</v>
      </c>
      <c r="K283" s="39" t="s">
        <v>165</v>
      </c>
      <c r="L283" s="71"/>
      <c r="M283" s="71"/>
      <c r="N283" s="71"/>
      <c r="O283" s="93">
        <v>5410</v>
      </c>
    </row>
    <row r="284" spans="1:15" ht="15" hidden="1" customHeight="1" x14ac:dyDescent="0.25">
      <c r="A284" s="31">
        <f t="shared" si="43"/>
        <v>3293</v>
      </c>
      <c r="B284" s="32">
        <f t="shared" si="45"/>
        <v>62</v>
      </c>
      <c r="C284" s="33" t="str">
        <f t="shared" si="41"/>
        <v>091</v>
      </c>
      <c r="D284" s="33" t="str">
        <f t="shared" si="42"/>
        <v>0912</v>
      </c>
      <c r="E284" s="34" t="s">
        <v>124</v>
      </c>
      <c r="F284" s="35">
        <v>32</v>
      </c>
      <c r="G284" s="92">
        <v>62</v>
      </c>
      <c r="H284" s="37">
        <v>3293</v>
      </c>
      <c r="I284" s="70">
        <v>1099</v>
      </c>
      <c r="J284" s="70">
        <v>1099</v>
      </c>
      <c r="K284" s="39" t="s">
        <v>165</v>
      </c>
      <c r="L284" s="71"/>
      <c r="M284" s="71"/>
      <c r="N284" s="71"/>
      <c r="O284" s="93">
        <v>6210</v>
      </c>
    </row>
    <row r="285" spans="1:15" ht="15" hidden="1" customHeight="1" x14ac:dyDescent="0.25">
      <c r="A285" s="31">
        <f t="shared" si="43"/>
        <v>3294</v>
      </c>
      <c r="B285" s="32">
        <f t="shared" si="45"/>
        <v>32</v>
      </c>
      <c r="C285" s="33" t="str">
        <f t="shared" si="41"/>
        <v>091</v>
      </c>
      <c r="D285" s="33" t="str">
        <f t="shared" si="42"/>
        <v>0912</v>
      </c>
      <c r="E285" s="34" t="s">
        <v>124</v>
      </c>
      <c r="F285" s="35">
        <v>32</v>
      </c>
      <c r="G285" s="36">
        <v>32</v>
      </c>
      <c r="H285" s="37">
        <v>3294</v>
      </c>
      <c r="I285" s="70">
        <v>1100</v>
      </c>
      <c r="J285" s="70">
        <v>1100</v>
      </c>
      <c r="K285" s="73" t="s">
        <v>166</v>
      </c>
      <c r="L285" s="71"/>
      <c r="M285" s="71"/>
      <c r="N285" s="71"/>
      <c r="O285" s="91">
        <v>3210</v>
      </c>
    </row>
    <row r="286" spans="1:15" ht="17.25" hidden="1" customHeight="1" x14ac:dyDescent="0.25">
      <c r="A286" s="31">
        <f t="shared" si="43"/>
        <v>3294</v>
      </c>
      <c r="B286" s="32">
        <f t="shared" si="45"/>
        <v>49</v>
      </c>
      <c r="C286" s="33" t="str">
        <f t="shared" si="41"/>
        <v>091</v>
      </c>
      <c r="D286" s="33" t="str">
        <f t="shared" si="42"/>
        <v>0912</v>
      </c>
      <c r="E286" s="34" t="s">
        <v>124</v>
      </c>
      <c r="F286" s="35">
        <v>32</v>
      </c>
      <c r="G286" s="92">
        <v>49</v>
      </c>
      <c r="H286" s="37">
        <v>3294</v>
      </c>
      <c r="I286" s="70">
        <v>1101</v>
      </c>
      <c r="J286" s="70">
        <v>1101</v>
      </c>
      <c r="K286" s="73" t="s">
        <v>166</v>
      </c>
      <c r="L286" s="71"/>
      <c r="M286" s="71"/>
      <c r="N286" s="71"/>
      <c r="O286" s="93">
        <v>4910</v>
      </c>
    </row>
    <row r="287" spans="1:15" ht="17.25" hidden="1" customHeight="1" x14ac:dyDescent="0.25">
      <c r="A287" s="31">
        <f t="shared" si="43"/>
        <v>3294</v>
      </c>
      <c r="B287" s="32">
        <f t="shared" si="45"/>
        <v>54</v>
      </c>
      <c r="C287" s="33" t="str">
        <f t="shared" ref="C287:C350" si="47">IF(I287&gt;0,LEFT(E287,3),"  ")</f>
        <v>091</v>
      </c>
      <c r="D287" s="33" t="str">
        <f t="shared" ref="D287:D350" si="48">IF(I287&gt;0,LEFT(E287,4),"  ")</f>
        <v>0912</v>
      </c>
      <c r="E287" s="34" t="s">
        <v>124</v>
      </c>
      <c r="F287" s="35">
        <v>32</v>
      </c>
      <c r="G287" s="92">
        <v>54</v>
      </c>
      <c r="H287" s="37">
        <v>3294</v>
      </c>
      <c r="I287" s="70">
        <v>1102</v>
      </c>
      <c r="J287" s="70">
        <v>1102</v>
      </c>
      <c r="K287" s="73" t="s">
        <v>166</v>
      </c>
      <c r="L287" s="71"/>
      <c r="M287" s="71"/>
      <c r="N287" s="71"/>
      <c r="O287" s="93">
        <v>5410</v>
      </c>
    </row>
    <row r="288" spans="1:15" ht="15" hidden="1" customHeight="1" x14ac:dyDescent="0.25">
      <c r="A288" s="31">
        <f t="shared" si="43"/>
        <v>3294</v>
      </c>
      <c r="B288" s="32">
        <f t="shared" si="45"/>
        <v>62</v>
      </c>
      <c r="C288" s="33" t="str">
        <f t="shared" si="47"/>
        <v>091</v>
      </c>
      <c r="D288" s="33" t="str">
        <f t="shared" si="48"/>
        <v>0912</v>
      </c>
      <c r="E288" s="34" t="s">
        <v>124</v>
      </c>
      <c r="F288" s="35">
        <v>32</v>
      </c>
      <c r="G288" s="92">
        <v>62</v>
      </c>
      <c r="H288" s="37">
        <v>3294</v>
      </c>
      <c r="I288" s="70">
        <v>1103</v>
      </c>
      <c r="J288" s="70">
        <v>1103</v>
      </c>
      <c r="K288" s="73" t="s">
        <v>166</v>
      </c>
      <c r="L288" s="71"/>
      <c r="M288" s="71"/>
      <c r="N288" s="71"/>
      <c r="O288" s="93">
        <v>6210</v>
      </c>
    </row>
    <row r="289" spans="1:15" ht="15" hidden="1" customHeight="1" x14ac:dyDescent="0.25">
      <c r="A289" s="31">
        <f t="shared" si="43"/>
        <v>3295</v>
      </c>
      <c r="B289" s="32">
        <f t="shared" si="45"/>
        <v>32</v>
      </c>
      <c r="C289" s="33" t="str">
        <f t="shared" si="47"/>
        <v>091</v>
      </c>
      <c r="D289" s="33" t="str">
        <f t="shared" si="48"/>
        <v>0912</v>
      </c>
      <c r="E289" s="34" t="s">
        <v>124</v>
      </c>
      <c r="F289" s="35">
        <v>32</v>
      </c>
      <c r="G289" s="36">
        <v>32</v>
      </c>
      <c r="H289" s="37">
        <v>3295</v>
      </c>
      <c r="I289" s="70">
        <v>1104</v>
      </c>
      <c r="J289" s="70">
        <v>1104</v>
      </c>
      <c r="K289" s="39" t="s">
        <v>167</v>
      </c>
      <c r="L289" s="71"/>
      <c r="M289" s="71"/>
      <c r="N289" s="71"/>
      <c r="O289" s="91">
        <v>3210</v>
      </c>
    </row>
    <row r="290" spans="1:15" ht="17.25" hidden="1" customHeight="1" x14ac:dyDescent="0.25">
      <c r="A290" s="31">
        <f t="shared" si="43"/>
        <v>3295</v>
      </c>
      <c r="B290" s="32">
        <f t="shared" si="45"/>
        <v>54</v>
      </c>
      <c r="C290" s="33" t="str">
        <f t="shared" si="47"/>
        <v>091</v>
      </c>
      <c r="D290" s="33" t="str">
        <f t="shared" si="48"/>
        <v>0912</v>
      </c>
      <c r="E290" s="34" t="s">
        <v>124</v>
      </c>
      <c r="F290" s="35">
        <v>32</v>
      </c>
      <c r="G290" s="92">
        <v>54</v>
      </c>
      <c r="H290" s="37">
        <v>3295</v>
      </c>
      <c r="I290" s="70">
        <v>1105</v>
      </c>
      <c r="J290" s="70">
        <v>1105</v>
      </c>
      <c r="K290" s="39" t="s">
        <v>167</v>
      </c>
      <c r="L290" s="71"/>
      <c r="M290" s="71"/>
      <c r="N290" s="71"/>
      <c r="O290" s="93">
        <v>5410</v>
      </c>
    </row>
    <row r="291" spans="1:15" ht="15" hidden="1" customHeight="1" x14ac:dyDescent="0.25">
      <c r="A291" s="31">
        <f t="shared" si="43"/>
        <v>3299</v>
      </c>
      <c r="B291" s="32">
        <f t="shared" si="45"/>
        <v>32</v>
      </c>
      <c r="C291" s="33" t="str">
        <f t="shared" si="47"/>
        <v>091</v>
      </c>
      <c r="D291" s="33" t="str">
        <f t="shared" si="48"/>
        <v>0912</v>
      </c>
      <c r="E291" s="34" t="s">
        <v>124</v>
      </c>
      <c r="F291" s="35">
        <v>32</v>
      </c>
      <c r="G291" s="36">
        <v>32</v>
      </c>
      <c r="H291" s="37">
        <v>3299</v>
      </c>
      <c r="I291" s="70">
        <v>1106</v>
      </c>
      <c r="J291" s="70">
        <v>1106</v>
      </c>
      <c r="K291" s="39" t="s">
        <v>163</v>
      </c>
      <c r="L291" s="71"/>
      <c r="M291" s="71"/>
      <c r="N291" s="71"/>
      <c r="O291" s="91">
        <v>3210</v>
      </c>
    </row>
    <row r="292" spans="1:15" ht="27" hidden="1" customHeight="1" x14ac:dyDescent="0.25">
      <c r="A292" s="31">
        <f t="shared" si="43"/>
        <v>3299</v>
      </c>
      <c r="B292" s="32">
        <f t="shared" si="45"/>
        <v>49</v>
      </c>
      <c r="C292" s="33" t="str">
        <f t="shared" si="47"/>
        <v>091</v>
      </c>
      <c r="D292" s="33" t="str">
        <f t="shared" si="48"/>
        <v>0912</v>
      </c>
      <c r="E292" s="34" t="s">
        <v>124</v>
      </c>
      <c r="F292" s="35">
        <v>32</v>
      </c>
      <c r="G292" s="92">
        <v>49</v>
      </c>
      <c r="H292" s="37">
        <v>3299</v>
      </c>
      <c r="I292" s="70">
        <v>1107</v>
      </c>
      <c r="J292" s="70">
        <v>1107</v>
      </c>
      <c r="K292" s="39" t="s">
        <v>163</v>
      </c>
      <c r="L292" s="71"/>
      <c r="M292" s="71"/>
      <c r="N292" s="71"/>
      <c r="O292" s="93">
        <v>4910</v>
      </c>
    </row>
    <row r="293" spans="1:15" ht="27" hidden="1" customHeight="1" x14ac:dyDescent="0.25">
      <c r="A293" s="31">
        <f t="shared" si="43"/>
        <v>3299</v>
      </c>
      <c r="B293" s="32">
        <f t="shared" si="45"/>
        <v>54</v>
      </c>
      <c r="C293" s="33" t="str">
        <f t="shared" si="47"/>
        <v>091</v>
      </c>
      <c r="D293" s="33" t="str">
        <f t="shared" si="48"/>
        <v>0912</v>
      </c>
      <c r="E293" s="34" t="s">
        <v>124</v>
      </c>
      <c r="F293" s="35">
        <v>32</v>
      </c>
      <c r="G293" s="92">
        <v>54</v>
      </c>
      <c r="H293" s="37">
        <v>3299</v>
      </c>
      <c r="I293" s="70">
        <v>1108</v>
      </c>
      <c r="J293" s="70">
        <v>1108</v>
      </c>
      <c r="K293" s="39" t="s">
        <v>163</v>
      </c>
      <c r="L293" s="71"/>
      <c r="M293" s="71"/>
      <c r="N293" s="71"/>
      <c r="O293" s="93">
        <v>5410</v>
      </c>
    </row>
    <row r="294" spans="1:15" ht="15" hidden="1" customHeight="1" x14ac:dyDescent="0.25">
      <c r="A294" s="31">
        <f t="shared" si="43"/>
        <v>3299</v>
      </c>
      <c r="B294" s="32">
        <f t="shared" si="45"/>
        <v>62</v>
      </c>
      <c r="C294" s="33" t="str">
        <f t="shared" si="47"/>
        <v>091</v>
      </c>
      <c r="D294" s="33" t="str">
        <f t="shared" si="48"/>
        <v>0912</v>
      </c>
      <c r="E294" s="34" t="s">
        <v>124</v>
      </c>
      <c r="F294" s="35">
        <v>32</v>
      </c>
      <c r="G294" s="92">
        <v>62</v>
      </c>
      <c r="H294" s="37">
        <v>3299</v>
      </c>
      <c r="I294" s="70">
        <v>1109</v>
      </c>
      <c r="J294" s="70">
        <v>1109</v>
      </c>
      <c r="K294" s="39" t="s">
        <v>163</v>
      </c>
      <c r="L294" s="71"/>
      <c r="M294" s="71"/>
      <c r="N294" s="71"/>
      <c r="O294" s="93">
        <v>6210</v>
      </c>
    </row>
    <row r="295" spans="1:15" ht="15" hidden="1" customHeight="1" x14ac:dyDescent="0.25">
      <c r="A295" s="31">
        <f t="shared" si="43"/>
        <v>3299</v>
      </c>
      <c r="B295" s="32">
        <f t="shared" si="45"/>
        <v>82</v>
      </c>
      <c r="C295" s="33" t="str">
        <f t="shared" si="47"/>
        <v>091</v>
      </c>
      <c r="D295" s="33" t="str">
        <f t="shared" si="48"/>
        <v>0912</v>
      </c>
      <c r="E295" s="34" t="s">
        <v>124</v>
      </c>
      <c r="F295" s="35">
        <v>32</v>
      </c>
      <c r="G295" s="92">
        <v>82</v>
      </c>
      <c r="H295" s="37">
        <v>3299</v>
      </c>
      <c r="I295" s="70">
        <v>1110</v>
      </c>
      <c r="J295" s="70">
        <v>1110</v>
      </c>
      <c r="K295" s="39" t="s">
        <v>163</v>
      </c>
      <c r="L295" s="71"/>
      <c r="M295" s="71"/>
      <c r="N295" s="71"/>
      <c r="O295" s="93">
        <v>8210</v>
      </c>
    </row>
    <row r="296" spans="1:15" ht="15" hidden="1" customHeight="1" x14ac:dyDescent="0.25">
      <c r="A296" s="31">
        <f t="shared" si="43"/>
        <v>34</v>
      </c>
      <c r="B296" s="32" t="str">
        <f t="shared" si="45"/>
        <v xml:space="preserve"> </v>
      </c>
      <c r="C296" s="33" t="str">
        <f t="shared" si="47"/>
        <v xml:space="preserve">  </v>
      </c>
      <c r="D296" s="33" t="str">
        <f t="shared" si="48"/>
        <v xml:space="preserve">  </v>
      </c>
      <c r="E296" s="34"/>
      <c r="F296" s="35"/>
      <c r="G296" s="36"/>
      <c r="H296" s="37">
        <v>34</v>
      </c>
      <c r="I296" s="38"/>
      <c r="J296" s="38"/>
      <c r="K296" s="39" t="s">
        <v>168</v>
      </c>
      <c r="L296" s="67">
        <f>SUM(L297)</f>
        <v>0</v>
      </c>
      <c r="M296" s="67">
        <f>SUM(M297)</f>
        <v>0</v>
      </c>
      <c r="N296" s="67">
        <f>SUM(N297)</f>
        <v>0</v>
      </c>
      <c r="O296" s="72"/>
    </row>
    <row r="297" spans="1:15" ht="15" hidden="1" customHeight="1" x14ac:dyDescent="0.25">
      <c r="A297" s="31">
        <f t="shared" si="43"/>
        <v>343</v>
      </c>
      <c r="B297" s="32" t="str">
        <f t="shared" si="45"/>
        <v xml:space="preserve"> </v>
      </c>
      <c r="C297" s="33" t="str">
        <f t="shared" si="47"/>
        <v xml:space="preserve">  </v>
      </c>
      <c r="D297" s="33" t="str">
        <f t="shared" si="48"/>
        <v xml:space="preserve">  </v>
      </c>
      <c r="E297" s="34"/>
      <c r="F297" s="35"/>
      <c r="G297" s="36"/>
      <c r="H297" s="37">
        <v>343</v>
      </c>
      <c r="I297" s="38"/>
      <c r="J297" s="38"/>
      <c r="K297" s="39" t="s">
        <v>169</v>
      </c>
      <c r="L297" s="67">
        <f>SUM(L298:L304)</f>
        <v>0</v>
      </c>
      <c r="M297" s="67">
        <f>SUM(M298:M304)</f>
        <v>0</v>
      </c>
      <c r="N297" s="67">
        <f>SUM(N298:N304)</f>
        <v>0</v>
      </c>
      <c r="O297" s="72"/>
    </row>
    <row r="298" spans="1:15" ht="15" hidden="1" customHeight="1" x14ac:dyDescent="0.25">
      <c r="A298" s="31">
        <f t="shared" si="43"/>
        <v>3431</v>
      </c>
      <c r="B298" s="32">
        <f t="shared" si="45"/>
        <v>32</v>
      </c>
      <c r="C298" s="33" t="str">
        <f t="shared" si="47"/>
        <v>091</v>
      </c>
      <c r="D298" s="33" t="str">
        <f t="shared" si="48"/>
        <v>0912</v>
      </c>
      <c r="E298" s="34" t="s">
        <v>124</v>
      </c>
      <c r="F298" s="35">
        <v>32</v>
      </c>
      <c r="G298" s="36">
        <v>32</v>
      </c>
      <c r="H298" s="37">
        <v>3431</v>
      </c>
      <c r="I298" s="70">
        <v>1111</v>
      </c>
      <c r="J298" s="70">
        <v>1111</v>
      </c>
      <c r="K298" s="39" t="s">
        <v>170</v>
      </c>
      <c r="L298" s="71"/>
      <c r="M298" s="71"/>
      <c r="N298" s="71"/>
      <c r="O298" s="91">
        <v>3210</v>
      </c>
    </row>
    <row r="299" spans="1:15" ht="27" hidden="1" customHeight="1" x14ac:dyDescent="0.25">
      <c r="A299" s="31">
        <f t="shared" si="43"/>
        <v>3431</v>
      </c>
      <c r="B299" s="32">
        <f t="shared" si="45"/>
        <v>49</v>
      </c>
      <c r="C299" s="33" t="str">
        <f t="shared" si="47"/>
        <v>091</v>
      </c>
      <c r="D299" s="33" t="str">
        <f t="shared" si="48"/>
        <v>0912</v>
      </c>
      <c r="E299" s="34" t="s">
        <v>124</v>
      </c>
      <c r="F299" s="35">
        <v>32</v>
      </c>
      <c r="G299" s="92">
        <v>49</v>
      </c>
      <c r="H299" s="37">
        <v>3431</v>
      </c>
      <c r="I299" s="70">
        <v>1112</v>
      </c>
      <c r="J299" s="70">
        <v>1112</v>
      </c>
      <c r="K299" s="39" t="s">
        <v>170</v>
      </c>
      <c r="L299" s="71"/>
      <c r="M299" s="71"/>
      <c r="N299" s="71"/>
      <c r="O299" s="93">
        <v>4910</v>
      </c>
    </row>
    <row r="300" spans="1:15" ht="27" hidden="1" customHeight="1" x14ac:dyDescent="0.25">
      <c r="A300" s="31">
        <f t="shared" ref="A300:A363" si="49">H300</f>
        <v>3431</v>
      </c>
      <c r="B300" s="32">
        <f t="shared" si="45"/>
        <v>54</v>
      </c>
      <c r="C300" s="33" t="str">
        <f t="shared" si="47"/>
        <v>091</v>
      </c>
      <c r="D300" s="33" t="str">
        <f t="shared" si="48"/>
        <v>0912</v>
      </c>
      <c r="E300" s="34" t="s">
        <v>124</v>
      </c>
      <c r="F300" s="35">
        <v>32</v>
      </c>
      <c r="G300" s="92">
        <v>54</v>
      </c>
      <c r="H300" s="37">
        <v>3431</v>
      </c>
      <c r="I300" s="70">
        <v>1113</v>
      </c>
      <c r="J300" s="70">
        <v>1113</v>
      </c>
      <c r="K300" s="39" t="s">
        <v>170</v>
      </c>
      <c r="L300" s="71"/>
      <c r="M300" s="71"/>
      <c r="N300" s="71"/>
      <c r="O300" s="93">
        <v>5410</v>
      </c>
    </row>
    <row r="301" spans="1:15" ht="25.5" hidden="1" customHeight="1" x14ac:dyDescent="0.25">
      <c r="A301" s="31">
        <f t="shared" si="49"/>
        <v>3432</v>
      </c>
      <c r="B301" s="32">
        <f t="shared" si="45"/>
        <v>32</v>
      </c>
      <c r="C301" s="33" t="str">
        <f t="shared" si="47"/>
        <v>091</v>
      </c>
      <c r="D301" s="33" t="str">
        <f t="shared" si="48"/>
        <v>0912</v>
      </c>
      <c r="E301" s="34" t="s">
        <v>124</v>
      </c>
      <c r="F301" s="35">
        <v>32</v>
      </c>
      <c r="G301" s="36">
        <v>32</v>
      </c>
      <c r="H301" s="37">
        <v>3432</v>
      </c>
      <c r="I301" s="70">
        <v>1114</v>
      </c>
      <c r="J301" s="70">
        <v>1114</v>
      </c>
      <c r="K301" s="39" t="s">
        <v>205</v>
      </c>
      <c r="L301" s="71"/>
      <c r="M301" s="71"/>
      <c r="N301" s="71"/>
      <c r="O301" s="91">
        <v>3210</v>
      </c>
    </row>
    <row r="302" spans="1:15" ht="27" hidden="1" customHeight="1" x14ac:dyDescent="0.25">
      <c r="A302" s="31">
        <f t="shared" si="49"/>
        <v>3432</v>
      </c>
      <c r="B302" s="32">
        <f t="shared" si="45"/>
        <v>54</v>
      </c>
      <c r="C302" s="33" t="str">
        <f t="shared" si="47"/>
        <v>091</v>
      </c>
      <c r="D302" s="33" t="str">
        <f t="shared" si="48"/>
        <v>0912</v>
      </c>
      <c r="E302" s="34" t="s">
        <v>124</v>
      </c>
      <c r="F302" s="35">
        <v>32</v>
      </c>
      <c r="G302" s="92">
        <v>54</v>
      </c>
      <c r="H302" s="37">
        <v>3432</v>
      </c>
      <c r="I302" s="70">
        <v>1115</v>
      </c>
      <c r="J302" s="70">
        <v>1115</v>
      </c>
      <c r="K302" s="39" t="s">
        <v>205</v>
      </c>
      <c r="L302" s="71"/>
      <c r="M302" s="71"/>
      <c r="N302" s="71"/>
      <c r="O302" s="93">
        <v>5410</v>
      </c>
    </row>
    <row r="303" spans="1:15" ht="15" hidden="1" customHeight="1" x14ac:dyDescent="0.25">
      <c r="A303" s="31">
        <f t="shared" si="49"/>
        <v>3433</v>
      </c>
      <c r="B303" s="32">
        <f t="shared" si="45"/>
        <v>32</v>
      </c>
      <c r="C303" s="33" t="str">
        <f t="shared" si="47"/>
        <v>091</v>
      </c>
      <c r="D303" s="33" t="str">
        <f t="shared" si="48"/>
        <v>0912</v>
      </c>
      <c r="E303" s="34" t="s">
        <v>124</v>
      </c>
      <c r="F303" s="35">
        <v>32</v>
      </c>
      <c r="G303" s="36">
        <v>32</v>
      </c>
      <c r="H303" s="37">
        <v>3433</v>
      </c>
      <c r="I303" s="70">
        <v>1116</v>
      </c>
      <c r="J303" s="70">
        <v>1116</v>
      </c>
      <c r="K303" s="39" t="s">
        <v>171</v>
      </c>
      <c r="L303" s="71"/>
      <c r="M303" s="71"/>
      <c r="N303" s="71"/>
      <c r="O303" s="91">
        <v>3210</v>
      </c>
    </row>
    <row r="304" spans="1:15" ht="15" hidden="1" customHeight="1" x14ac:dyDescent="0.25">
      <c r="A304" s="31">
        <f t="shared" si="49"/>
        <v>3434</v>
      </c>
      <c r="B304" s="32">
        <f t="shared" si="45"/>
        <v>32</v>
      </c>
      <c r="C304" s="33" t="str">
        <f t="shared" si="47"/>
        <v>091</v>
      </c>
      <c r="D304" s="33" t="str">
        <f t="shared" si="48"/>
        <v>0912</v>
      </c>
      <c r="E304" s="34" t="s">
        <v>124</v>
      </c>
      <c r="F304" s="35">
        <v>32</v>
      </c>
      <c r="G304" s="36">
        <v>32</v>
      </c>
      <c r="H304" s="37">
        <v>3434</v>
      </c>
      <c r="I304" s="70">
        <v>1117</v>
      </c>
      <c r="J304" s="70">
        <v>1117</v>
      </c>
      <c r="K304" s="39" t="s">
        <v>172</v>
      </c>
      <c r="L304" s="71"/>
      <c r="M304" s="71"/>
      <c r="N304" s="71"/>
      <c r="O304" s="91">
        <v>3210</v>
      </c>
    </row>
    <row r="305" spans="1:15" ht="25.5" hidden="1" customHeight="1" x14ac:dyDescent="0.25">
      <c r="A305" s="31">
        <f t="shared" si="49"/>
        <v>37</v>
      </c>
      <c r="B305" s="32" t="str">
        <f t="shared" si="45"/>
        <v xml:space="preserve"> </v>
      </c>
      <c r="C305" s="33" t="str">
        <f t="shared" si="47"/>
        <v xml:space="preserve">  </v>
      </c>
      <c r="D305" s="33" t="str">
        <f t="shared" si="48"/>
        <v xml:space="preserve">  </v>
      </c>
      <c r="E305" s="34"/>
      <c r="F305" s="35"/>
      <c r="G305" s="36"/>
      <c r="H305" s="37">
        <v>37</v>
      </c>
      <c r="I305" s="38"/>
      <c r="J305" s="38"/>
      <c r="K305" s="73" t="s">
        <v>206</v>
      </c>
      <c r="L305" s="67">
        <f>SUM(L306)</f>
        <v>0</v>
      </c>
      <c r="M305" s="67">
        <f>SUM(M306)</f>
        <v>0</v>
      </c>
      <c r="N305" s="67">
        <f>SUM(N306)</f>
        <v>0</v>
      </c>
      <c r="O305" s="72"/>
    </row>
    <row r="306" spans="1:15" ht="25.5" hidden="1" customHeight="1" x14ac:dyDescent="0.25">
      <c r="A306" s="31">
        <f t="shared" si="49"/>
        <v>372</v>
      </c>
      <c r="B306" s="32" t="str">
        <f t="shared" si="45"/>
        <v xml:space="preserve"> </v>
      </c>
      <c r="C306" s="33" t="str">
        <f t="shared" si="47"/>
        <v xml:space="preserve">  </v>
      </c>
      <c r="D306" s="33" t="str">
        <f t="shared" si="48"/>
        <v xml:space="preserve">  </v>
      </c>
      <c r="E306" s="34"/>
      <c r="F306" s="35"/>
      <c r="G306" s="36"/>
      <c r="H306" s="37">
        <v>372</v>
      </c>
      <c r="I306" s="38"/>
      <c r="J306" s="38"/>
      <c r="K306" s="73" t="s">
        <v>207</v>
      </c>
      <c r="L306" s="67">
        <f t="shared" ref="L306:N306" si="50">SUM(L307:L310)</f>
        <v>0</v>
      </c>
      <c r="M306" s="67">
        <f t="shared" si="50"/>
        <v>0</v>
      </c>
      <c r="N306" s="67">
        <f t="shared" si="50"/>
        <v>0</v>
      </c>
      <c r="O306" s="72"/>
    </row>
    <row r="307" spans="1:15" ht="15" hidden="1" customHeight="1" x14ac:dyDescent="0.25">
      <c r="A307" s="31">
        <f t="shared" si="49"/>
        <v>3722</v>
      </c>
      <c r="B307" s="32">
        <f t="shared" si="45"/>
        <v>32</v>
      </c>
      <c r="C307" s="33" t="str">
        <f t="shared" si="47"/>
        <v>091</v>
      </c>
      <c r="D307" s="33" t="str">
        <f t="shared" si="48"/>
        <v>0912</v>
      </c>
      <c r="E307" s="34" t="s">
        <v>124</v>
      </c>
      <c r="F307" s="35">
        <v>32</v>
      </c>
      <c r="G307" s="36">
        <v>32</v>
      </c>
      <c r="H307" s="37">
        <v>3722</v>
      </c>
      <c r="I307" s="70">
        <v>1118</v>
      </c>
      <c r="J307" s="70">
        <v>1118</v>
      </c>
      <c r="K307" s="73" t="s">
        <v>208</v>
      </c>
      <c r="L307" s="71"/>
      <c r="M307" s="71"/>
      <c r="N307" s="71"/>
      <c r="O307" s="91">
        <v>3210</v>
      </c>
    </row>
    <row r="308" spans="1:15" ht="27" hidden="1" customHeight="1" x14ac:dyDescent="0.25">
      <c r="A308" s="31">
        <f t="shared" si="49"/>
        <v>3722</v>
      </c>
      <c r="B308" s="32">
        <f t="shared" si="45"/>
        <v>49</v>
      </c>
      <c r="C308" s="33" t="str">
        <f t="shared" si="47"/>
        <v>091</v>
      </c>
      <c r="D308" s="33" t="str">
        <f t="shared" si="48"/>
        <v>0912</v>
      </c>
      <c r="E308" s="34" t="s">
        <v>124</v>
      </c>
      <c r="F308" s="35">
        <v>32</v>
      </c>
      <c r="G308" s="92">
        <v>49</v>
      </c>
      <c r="H308" s="37">
        <v>3722</v>
      </c>
      <c r="I308" s="70">
        <v>1119</v>
      </c>
      <c r="J308" s="70">
        <v>1119</v>
      </c>
      <c r="K308" s="73" t="s">
        <v>208</v>
      </c>
      <c r="L308" s="71"/>
      <c r="M308" s="71"/>
      <c r="N308" s="71"/>
      <c r="O308" s="93">
        <v>4910</v>
      </c>
    </row>
    <row r="309" spans="1:15" ht="27" hidden="1" customHeight="1" x14ac:dyDescent="0.25">
      <c r="A309" s="31">
        <f t="shared" si="49"/>
        <v>3722</v>
      </c>
      <c r="B309" s="32">
        <f t="shared" si="45"/>
        <v>54</v>
      </c>
      <c r="C309" s="33" t="str">
        <f t="shared" si="47"/>
        <v>091</v>
      </c>
      <c r="D309" s="33" t="str">
        <f t="shared" si="48"/>
        <v>0912</v>
      </c>
      <c r="E309" s="34" t="s">
        <v>124</v>
      </c>
      <c r="F309" s="35">
        <v>32</v>
      </c>
      <c r="G309" s="92">
        <v>54</v>
      </c>
      <c r="H309" s="37">
        <v>3722</v>
      </c>
      <c r="I309" s="70">
        <v>1120</v>
      </c>
      <c r="J309" s="70">
        <v>1120</v>
      </c>
      <c r="K309" s="73" t="s">
        <v>208</v>
      </c>
      <c r="L309" s="71"/>
      <c r="M309" s="71"/>
      <c r="N309" s="71"/>
      <c r="O309" s="93">
        <v>5410</v>
      </c>
    </row>
    <row r="310" spans="1:15" ht="27" hidden="1" customHeight="1" x14ac:dyDescent="0.25">
      <c r="A310" s="31">
        <f t="shared" si="49"/>
        <v>3723</v>
      </c>
      <c r="B310" s="32">
        <f t="shared" si="45"/>
        <v>54</v>
      </c>
      <c r="C310" s="33" t="str">
        <f t="shared" si="47"/>
        <v>091</v>
      </c>
      <c r="D310" s="33" t="str">
        <f t="shared" si="48"/>
        <v>0912</v>
      </c>
      <c r="E310" s="34" t="s">
        <v>124</v>
      </c>
      <c r="F310" s="35">
        <v>32</v>
      </c>
      <c r="G310" s="92">
        <v>54</v>
      </c>
      <c r="H310" s="94">
        <v>3723</v>
      </c>
      <c r="I310" s="70">
        <v>1121</v>
      </c>
      <c r="J310" s="70">
        <v>1121</v>
      </c>
      <c r="K310" s="73" t="s">
        <v>209</v>
      </c>
      <c r="L310" s="71"/>
      <c r="M310" s="71"/>
      <c r="N310" s="71"/>
      <c r="O310" s="93">
        <v>5410</v>
      </c>
    </row>
    <row r="311" spans="1:15" ht="15" hidden="1" customHeight="1" x14ac:dyDescent="0.25">
      <c r="A311" s="31">
        <f t="shared" si="49"/>
        <v>38</v>
      </c>
      <c r="B311" s="32" t="str">
        <f t="shared" si="45"/>
        <v xml:space="preserve"> </v>
      </c>
      <c r="C311" s="33" t="str">
        <f t="shared" si="47"/>
        <v xml:space="preserve">  </v>
      </c>
      <c r="D311" s="33" t="str">
        <f t="shared" si="48"/>
        <v xml:space="preserve">  </v>
      </c>
      <c r="E311" s="34"/>
      <c r="F311" s="35"/>
      <c r="G311" s="36"/>
      <c r="H311" s="37">
        <v>38</v>
      </c>
      <c r="I311" s="38"/>
      <c r="J311" s="38"/>
      <c r="K311" s="81" t="s">
        <v>210</v>
      </c>
      <c r="L311" s="67">
        <f>SUM(L312)</f>
        <v>0</v>
      </c>
      <c r="M311" s="67">
        <f>SUM(M312)</f>
        <v>0</v>
      </c>
      <c r="N311" s="67">
        <f>SUM(N312)</f>
        <v>0</v>
      </c>
      <c r="O311" s="72"/>
    </row>
    <row r="312" spans="1:15" ht="15" hidden="1" customHeight="1" x14ac:dyDescent="0.25">
      <c r="A312" s="31">
        <f t="shared" si="49"/>
        <v>381</v>
      </c>
      <c r="B312" s="32" t="str">
        <f t="shared" si="45"/>
        <v xml:space="preserve"> </v>
      </c>
      <c r="C312" s="33" t="str">
        <f t="shared" si="47"/>
        <v xml:space="preserve">  </v>
      </c>
      <c r="D312" s="33" t="str">
        <f t="shared" si="48"/>
        <v xml:space="preserve">  </v>
      </c>
      <c r="E312" s="34"/>
      <c r="F312" s="35"/>
      <c r="G312" s="36"/>
      <c r="H312" s="37">
        <v>381</v>
      </c>
      <c r="I312" s="38"/>
      <c r="J312" s="38"/>
      <c r="K312" s="73" t="s">
        <v>50</v>
      </c>
      <c r="L312" s="67">
        <f>SUM(L313:L313)</f>
        <v>0</v>
      </c>
      <c r="M312" s="67">
        <f>SUM(M313:M313)</f>
        <v>0</v>
      </c>
      <c r="N312" s="67">
        <f>SUM(N313:N313)</f>
        <v>0</v>
      </c>
      <c r="O312" s="72"/>
    </row>
    <row r="313" spans="1:15" ht="15" hidden="1" customHeight="1" x14ac:dyDescent="0.25">
      <c r="A313" s="31">
        <f t="shared" si="49"/>
        <v>3811</v>
      </c>
      <c r="B313" s="32">
        <f t="shared" si="45"/>
        <v>32</v>
      </c>
      <c r="C313" s="33" t="str">
        <f t="shared" si="47"/>
        <v>091</v>
      </c>
      <c r="D313" s="33" t="str">
        <f t="shared" si="48"/>
        <v>0912</v>
      </c>
      <c r="E313" s="34" t="s">
        <v>124</v>
      </c>
      <c r="F313" s="35">
        <v>32</v>
      </c>
      <c r="G313" s="36">
        <v>32</v>
      </c>
      <c r="H313" s="37">
        <v>3811</v>
      </c>
      <c r="I313" s="70">
        <v>1122</v>
      </c>
      <c r="J313" s="70">
        <v>1122</v>
      </c>
      <c r="K313" s="73" t="s">
        <v>211</v>
      </c>
      <c r="L313" s="71"/>
      <c r="M313" s="71"/>
      <c r="N313" s="71"/>
      <c r="O313" s="91">
        <v>3210</v>
      </c>
    </row>
    <row r="314" spans="1:15" ht="15" hidden="1" customHeight="1" x14ac:dyDescent="0.25">
      <c r="A314" s="31">
        <f t="shared" si="49"/>
        <v>4</v>
      </c>
      <c r="B314" s="32" t="str">
        <f t="shared" si="45"/>
        <v xml:space="preserve"> </v>
      </c>
      <c r="C314" s="33" t="str">
        <f t="shared" si="47"/>
        <v xml:space="preserve">  </v>
      </c>
      <c r="D314" s="33" t="str">
        <f t="shared" si="48"/>
        <v xml:space="preserve">  </v>
      </c>
      <c r="E314" s="34"/>
      <c r="F314" s="35"/>
      <c r="G314" s="36"/>
      <c r="H314" s="37">
        <v>4</v>
      </c>
      <c r="I314" s="38"/>
      <c r="J314" s="38"/>
      <c r="K314" s="39" t="s">
        <v>127</v>
      </c>
      <c r="L314" s="67">
        <f>SUM(L315,L318)</f>
        <v>0</v>
      </c>
      <c r="M314" s="67">
        <f>SUM(M315,M318)</f>
        <v>0</v>
      </c>
      <c r="N314" s="67">
        <f>SUM(N315,N318)</f>
        <v>0</v>
      </c>
      <c r="O314" s="72"/>
    </row>
    <row r="315" spans="1:15" ht="25.5" hidden="1" customHeight="1" x14ac:dyDescent="0.25">
      <c r="A315" s="31">
        <f t="shared" si="49"/>
        <v>41</v>
      </c>
      <c r="B315" s="32" t="str">
        <f t="shared" si="45"/>
        <v xml:space="preserve"> </v>
      </c>
      <c r="C315" s="33" t="str">
        <f>IF(I315&gt;0,LEFT(E315,3),"  ")</f>
        <v xml:space="preserve">  </v>
      </c>
      <c r="D315" s="33" t="str">
        <f>IF(I315&gt;0,LEFT(E315,4),"  ")</f>
        <v xml:space="preserve">  </v>
      </c>
      <c r="E315" s="34"/>
      <c r="F315" s="35"/>
      <c r="G315" s="36"/>
      <c r="H315" s="37">
        <v>41</v>
      </c>
      <c r="I315" s="38"/>
      <c r="J315" s="38"/>
      <c r="K315" s="39" t="s">
        <v>212</v>
      </c>
      <c r="L315" s="67">
        <f t="shared" ref="L315:N315" si="51">SUM(L316)</f>
        <v>0</v>
      </c>
      <c r="M315" s="67">
        <f t="shared" si="51"/>
        <v>0</v>
      </c>
      <c r="N315" s="67">
        <f t="shared" si="51"/>
        <v>0</v>
      </c>
      <c r="O315" s="72"/>
    </row>
    <row r="316" spans="1:15" ht="15" hidden="1" customHeight="1" x14ac:dyDescent="0.25">
      <c r="A316" s="31">
        <f t="shared" si="49"/>
        <v>412</v>
      </c>
      <c r="B316" s="32" t="str">
        <f t="shared" ref="B316:B351" si="52">IF(J316&gt;0,G316," ")</f>
        <v xml:space="preserve"> </v>
      </c>
      <c r="C316" s="33" t="str">
        <f>IF(I316&gt;0,LEFT(E316,3),"  ")</f>
        <v xml:space="preserve">  </v>
      </c>
      <c r="D316" s="33" t="str">
        <f>IF(I316&gt;0,LEFT(E316,4),"  ")</f>
        <v xml:space="preserve">  </v>
      </c>
      <c r="E316" s="34"/>
      <c r="F316" s="35"/>
      <c r="G316" s="36"/>
      <c r="H316" s="37">
        <v>412</v>
      </c>
      <c r="I316" s="38"/>
      <c r="J316" s="38"/>
      <c r="K316" s="73" t="s">
        <v>213</v>
      </c>
      <c r="L316" s="67">
        <f>SUM(L317:L317)</f>
        <v>0</v>
      </c>
      <c r="M316" s="67">
        <f>SUM(M317:M317)</f>
        <v>0</v>
      </c>
      <c r="N316" s="67">
        <f>SUM(N317:N317)</f>
        <v>0</v>
      </c>
      <c r="O316" s="72"/>
    </row>
    <row r="317" spans="1:15" ht="17.25" hidden="1" customHeight="1" x14ac:dyDescent="0.25">
      <c r="A317" s="31">
        <f t="shared" si="49"/>
        <v>4123</v>
      </c>
      <c r="B317" s="32">
        <f t="shared" si="52"/>
        <v>54</v>
      </c>
      <c r="C317" s="33" t="str">
        <f t="shared" ref="C317" si="53">IF(I317&gt;0,LEFT(E317,3),"  ")</f>
        <v>091</v>
      </c>
      <c r="D317" s="33" t="str">
        <f t="shared" ref="D317" si="54">IF(I317&gt;0,LEFT(E317,4),"  ")</f>
        <v>0912</v>
      </c>
      <c r="E317" s="34" t="s">
        <v>124</v>
      </c>
      <c r="F317" s="35">
        <v>32</v>
      </c>
      <c r="G317" s="92">
        <v>54</v>
      </c>
      <c r="H317" s="37">
        <v>4123</v>
      </c>
      <c r="I317" s="70">
        <v>1123</v>
      </c>
      <c r="J317" s="70">
        <v>1123</v>
      </c>
      <c r="K317" s="39" t="s">
        <v>214</v>
      </c>
      <c r="L317" s="71"/>
      <c r="M317" s="71"/>
      <c r="N317" s="71"/>
      <c r="O317" s="93">
        <v>5410</v>
      </c>
    </row>
    <row r="318" spans="1:15" ht="25.5" hidden="1" customHeight="1" x14ac:dyDescent="0.25">
      <c r="A318" s="31">
        <f t="shared" si="49"/>
        <v>42</v>
      </c>
      <c r="B318" s="32" t="str">
        <f t="shared" si="52"/>
        <v xml:space="preserve"> </v>
      </c>
      <c r="C318" s="33" t="str">
        <f t="shared" si="47"/>
        <v xml:space="preserve">  </v>
      </c>
      <c r="D318" s="33" t="str">
        <f t="shared" si="48"/>
        <v xml:space="preserve">  </v>
      </c>
      <c r="E318" s="34"/>
      <c r="F318" s="35"/>
      <c r="G318" s="36"/>
      <c r="H318" s="37">
        <v>42</v>
      </c>
      <c r="I318" s="38"/>
      <c r="J318" s="38"/>
      <c r="K318" s="39" t="s">
        <v>128</v>
      </c>
      <c r="L318" s="67">
        <f t="shared" ref="L318:N318" si="55">SUM(L319,L343)</f>
        <v>0</v>
      </c>
      <c r="M318" s="67">
        <f t="shared" si="55"/>
        <v>0</v>
      </c>
      <c r="N318" s="67">
        <f t="shared" si="55"/>
        <v>0</v>
      </c>
      <c r="O318" s="72"/>
    </row>
    <row r="319" spans="1:15" ht="15" hidden="1" customHeight="1" x14ac:dyDescent="0.25">
      <c r="A319" s="31">
        <f t="shared" si="49"/>
        <v>422</v>
      </c>
      <c r="B319" s="32" t="str">
        <f t="shared" si="52"/>
        <v xml:space="preserve"> </v>
      </c>
      <c r="C319" s="33" t="str">
        <f t="shared" si="47"/>
        <v xml:space="preserve">  </v>
      </c>
      <c r="D319" s="33" t="str">
        <f t="shared" si="48"/>
        <v xml:space="preserve">  </v>
      </c>
      <c r="E319" s="34"/>
      <c r="F319" s="35"/>
      <c r="G319" s="36"/>
      <c r="H319" s="37">
        <v>422</v>
      </c>
      <c r="I319" s="38"/>
      <c r="J319" s="38"/>
      <c r="K319" s="39" t="s">
        <v>130</v>
      </c>
      <c r="L319" s="67">
        <f>SUM(L320:L342)</f>
        <v>0</v>
      </c>
      <c r="M319" s="67">
        <f>SUM(M320:M342)</f>
        <v>0</v>
      </c>
      <c r="N319" s="67">
        <f>SUM(N320:N342)</f>
        <v>0</v>
      </c>
      <c r="O319" s="72"/>
    </row>
    <row r="320" spans="1:15" ht="15" hidden="1" customHeight="1" x14ac:dyDescent="0.25">
      <c r="A320" s="31">
        <f t="shared" si="49"/>
        <v>4221</v>
      </c>
      <c r="B320" s="32">
        <f t="shared" si="52"/>
        <v>32</v>
      </c>
      <c r="C320" s="33" t="str">
        <f t="shared" si="47"/>
        <v>091</v>
      </c>
      <c r="D320" s="33" t="str">
        <f t="shared" si="48"/>
        <v>0912</v>
      </c>
      <c r="E320" s="34" t="s">
        <v>124</v>
      </c>
      <c r="F320" s="35">
        <v>32</v>
      </c>
      <c r="G320" s="36">
        <v>32</v>
      </c>
      <c r="H320" s="37">
        <v>4221</v>
      </c>
      <c r="I320" s="70">
        <v>1124</v>
      </c>
      <c r="J320" s="70">
        <v>1124</v>
      </c>
      <c r="K320" s="39" t="s">
        <v>66</v>
      </c>
      <c r="L320" s="71"/>
      <c r="M320" s="71"/>
      <c r="N320" s="71"/>
      <c r="O320" s="91">
        <v>3210</v>
      </c>
    </row>
    <row r="321" spans="1:15" ht="17.25" hidden="1" customHeight="1" x14ac:dyDescent="0.25">
      <c r="A321" s="31">
        <f t="shared" si="49"/>
        <v>4221</v>
      </c>
      <c r="B321" s="32">
        <f t="shared" si="52"/>
        <v>49</v>
      </c>
      <c r="C321" s="33" t="str">
        <f t="shared" si="47"/>
        <v>091</v>
      </c>
      <c r="D321" s="33" t="str">
        <f t="shared" si="48"/>
        <v>0912</v>
      </c>
      <c r="E321" s="34" t="s">
        <v>124</v>
      </c>
      <c r="F321" s="35">
        <v>32</v>
      </c>
      <c r="G321" s="92">
        <v>49</v>
      </c>
      <c r="H321" s="37">
        <v>4221</v>
      </c>
      <c r="I321" s="70">
        <v>1125</v>
      </c>
      <c r="J321" s="70">
        <v>1125</v>
      </c>
      <c r="K321" s="39" t="s">
        <v>66</v>
      </c>
      <c r="L321" s="71"/>
      <c r="M321" s="71"/>
      <c r="N321" s="71"/>
      <c r="O321" s="93">
        <v>4910</v>
      </c>
    </row>
    <row r="322" spans="1:15" ht="17.25" hidden="1" customHeight="1" x14ac:dyDescent="0.25">
      <c r="A322" s="31">
        <f t="shared" si="49"/>
        <v>4221</v>
      </c>
      <c r="B322" s="32">
        <f t="shared" si="52"/>
        <v>54</v>
      </c>
      <c r="C322" s="33" t="str">
        <f t="shared" si="47"/>
        <v>091</v>
      </c>
      <c r="D322" s="33" t="str">
        <f t="shared" si="48"/>
        <v>0912</v>
      </c>
      <c r="E322" s="34" t="s">
        <v>124</v>
      </c>
      <c r="F322" s="35">
        <v>32</v>
      </c>
      <c r="G322" s="92">
        <v>54</v>
      </c>
      <c r="H322" s="37">
        <v>4221</v>
      </c>
      <c r="I322" s="70">
        <v>1126</v>
      </c>
      <c r="J322" s="70">
        <v>1126</v>
      </c>
      <c r="K322" s="39" t="s">
        <v>66</v>
      </c>
      <c r="L322" s="71"/>
      <c r="M322" s="71"/>
      <c r="N322" s="71"/>
      <c r="O322" s="93">
        <v>5410</v>
      </c>
    </row>
    <row r="323" spans="1:15" ht="15" hidden="1" customHeight="1" x14ac:dyDescent="0.25">
      <c r="A323" s="31">
        <f t="shared" si="49"/>
        <v>4221</v>
      </c>
      <c r="B323" s="32">
        <f t="shared" si="52"/>
        <v>62</v>
      </c>
      <c r="C323" s="33" t="str">
        <f t="shared" si="47"/>
        <v>091</v>
      </c>
      <c r="D323" s="33" t="str">
        <f t="shared" si="48"/>
        <v>0912</v>
      </c>
      <c r="E323" s="34" t="s">
        <v>124</v>
      </c>
      <c r="F323" s="35">
        <v>32</v>
      </c>
      <c r="G323" s="92">
        <v>62</v>
      </c>
      <c r="H323" s="37">
        <v>4221</v>
      </c>
      <c r="I323" s="70">
        <v>1127</v>
      </c>
      <c r="J323" s="70">
        <v>1127</v>
      </c>
      <c r="K323" s="39" t="s">
        <v>66</v>
      </c>
      <c r="L323" s="71"/>
      <c r="M323" s="71"/>
      <c r="N323" s="71"/>
      <c r="O323" s="93">
        <v>6210</v>
      </c>
    </row>
    <row r="324" spans="1:15" ht="15" hidden="1" customHeight="1" x14ac:dyDescent="0.25">
      <c r="A324" s="31">
        <f t="shared" si="49"/>
        <v>4221</v>
      </c>
      <c r="B324" s="32">
        <f t="shared" si="52"/>
        <v>72</v>
      </c>
      <c r="C324" s="33" t="str">
        <f t="shared" si="47"/>
        <v>091</v>
      </c>
      <c r="D324" s="33" t="str">
        <f t="shared" si="48"/>
        <v>0912</v>
      </c>
      <c r="E324" s="34" t="s">
        <v>124</v>
      </c>
      <c r="F324" s="35">
        <v>32</v>
      </c>
      <c r="G324" s="92">
        <v>72</v>
      </c>
      <c r="H324" s="37">
        <v>4221</v>
      </c>
      <c r="I324" s="70">
        <v>1128</v>
      </c>
      <c r="J324" s="70">
        <v>1128</v>
      </c>
      <c r="K324" s="39" t="s">
        <v>66</v>
      </c>
      <c r="L324" s="71"/>
      <c r="M324" s="71"/>
      <c r="N324" s="71"/>
      <c r="O324" s="93">
        <v>7210</v>
      </c>
    </row>
    <row r="325" spans="1:15" ht="15" hidden="1" customHeight="1" x14ac:dyDescent="0.25">
      <c r="A325" s="31">
        <f t="shared" si="49"/>
        <v>4221</v>
      </c>
      <c r="B325" s="32">
        <f t="shared" si="52"/>
        <v>82</v>
      </c>
      <c r="C325" s="33" t="str">
        <f t="shared" si="47"/>
        <v>091</v>
      </c>
      <c r="D325" s="33" t="str">
        <f t="shared" si="48"/>
        <v>0912</v>
      </c>
      <c r="E325" s="34" t="s">
        <v>124</v>
      </c>
      <c r="F325" s="35">
        <v>32</v>
      </c>
      <c r="G325" s="92">
        <v>82</v>
      </c>
      <c r="H325" s="37">
        <v>4221</v>
      </c>
      <c r="I325" s="70">
        <v>1129</v>
      </c>
      <c r="J325" s="70">
        <v>1129</v>
      </c>
      <c r="K325" s="39" t="s">
        <v>66</v>
      </c>
      <c r="L325" s="71"/>
      <c r="M325" s="71"/>
      <c r="N325" s="71"/>
      <c r="O325" s="93">
        <v>8210</v>
      </c>
    </row>
    <row r="326" spans="1:15" ht="15" hidden="1" customHeight="1" x14ac:dyDescent="0.25">
      <c r="A326" s="31">
        <f t="shared" si="49"/>
        <v>4222</v>
      </c>
      <c r="B326" s="32">
        <f t="shared" si="52"/>
        <v>32</v>
      </c>
      <c r="C326" s="33" t="str">
        <f t="shared" si="47"/>
        <v>091</v>
      </c>
      <c r="D326" s="33" t="str">
        <f t="shared" si="48"/>
        <v>0912</v>
      </c>
      <c r="E326" s="34" t="s">
        <v>124</v>
      </c>
      <c r="F326" s="35">
        <v>32</v>
      </c>
      <c r="G326" s="36">
        <v>32</v>
      </c>
      <c r="H326" s="37">
        <v>4222</v>
      </c>
      <c r="I326" s="70">
        <v>1130</v>
      </c>
      <c r="J326" s="70">
        <v>1130</v>
      </c>
      <c r="K326" s="39" t="s">
        <v>131</v>
      </c>
      <c r="L326" s="71"/>
      <c r="M326" s="71"/>
      <c r="N326" s="71"/>
      <c r="O326" s="91">
        <v>3210</v>
      </c>
    </row>
    <row r="327" spans="1:15" ht="17.25" hidden="1" customHeight="1" x14ac:dyDescent="0.25">
      <c r="A327" s="31">
        <f t="shared" si="49"/>
        <v>4222</v>
      </c>
      <c r="B327" s="32">
        <f t="shared" si="52"/>
        <v>49</v>
      </c>
      <c r="C327" s="33" t="str">
        <f t="shared" si="47"/>
        <v>091</v>
      </c>
      <c r="D327" s="33" t="str">
        <f t="shared" si="48"/>
        <v>0912</v>
      </c>
      <c r="E327" s="34" t="s">
        <v>124</v>
      </c>
      <c r="F327" s="35">
        <v>32</v>
      </c>
      <c r="G327" s="92">
        <v>49</v>
      </c>
      <c r="H327" s="37">
        <v>4222</v>
      </c>
      <c r="I327" s="70">
        <v>1131</v>
      </c>
      <c r="J327" s="70">
        <v>1131</v>
      </c>
      <c r="K327" s="39" t="s">
        <v>131</v>
      </c>
      <c r="L327" s="71"/>
      <c r="M327" s="71"/>
      <c r="N327" s="71"/>
      <c r="O327" s="93">
        <v>4910</v>
      </c>
    </row>
    <row r="328" spans="1:15" ht="17.25" hidden="1" customHeight="1" x14ac:dyDescent="0.25">
      <c r="A328" s="31">
        <f t="shared" si="49"/>
        <v>4222</v>
      </c>
      <c r="B328" s="32">
        <f t="shared" si="52"/>
        <v>54</v>
      </c>
      <c r="C328" s="33" t="str">
        <f t="shared" si="47"/>
        <v>091</v>
      </c>
      <c r="D328" s="33" t="str">
        <f t="shared" si="48"/>
        <v>0912</v>
      </c>
      <c r="E328" s="34" t="s">
        <v>124</v>
      </c>
      <c r="F328" s="35">
        <v>32</v>
      </c>
      <c r="G328" s="92">
        <v>54</v>
      </c>
      <c r="H328" s="37">
        <v>4222</v>
      </c>
      <c r="I328" s="70">
        <v>1132</v>
      </c>
      <c r="J328" s="70">
        <v>1132</v>
      </c>
      <c r="K328" s="39" t="s">
        <v>131</v>
      </c>
      <c r="L328" s="71"/>
      <c r="M328" s="71"/>
      <c r="N328" s="71"/>
      <c r="O328" s="93">
        <v>5410</v>
      </c>
    </row>
    <row r="329" spans="1:15" ht="15" hidden="1" customHeight="1" x14ac:dyDescent="0.25">
      <c r="A329" s="31">
        <f t="shared" si="49"/>
        <v>4222</v>
      </c>
      <c r="B329" s="32">
        <f t="shared" si="52"/>
        <v>72</v>
      </c>
      <c r="C329" s="33" t="str">
        <f t="shared" si="47"/>
        <v>091</v>
      </c>
      <c r="D329" s="33" t="str">
        <f t="shared" si="48"/>
        <v>0912</v>
      </c>
      <c r="E329" s="34" t="s">
        <v>124</v>
      </c>
      <c r="F329" s="35">
        <v>32</v>
      </c>
      <c r="G329" s="92">
        <v>72</v>
      </c>
      <c r="H329" s="37">
        <v>4222</v>
      </c>
      <c r="I329" s="70">
        <v>1133</v>
      </c>
      <c r="J329" s="70">
        <v>1133</v>
      </c>
      <c r="K329" s="39" t="s">
        <v>131</v>
      </c>
      <c r="L329" s="71"/>
      <c r="M329" s="71"/>
      <c r="N329" s="71"/>
      <c r="O329" s="93">
        <v>7210</v>
      </c>
    </row>
    <row r="330" spans="1:15" ht="15" hidden="1" customHeight="1" x14ac:dyDescent="0.25">
      <c r="A330" s="31">
        <f t="shared" si="49"/>
        <v>4223</v>
      </c>
      <c r="B330" s="32">
        <f t="shared" si="52"/>
        <v>32</v>
      </c>
      <c r="C330" s="33" t="str">
        <f t="shared" si="47"/>
        <v>091</v>
      </c>
      <c r="D330" s="33" t="str">
        <f t="shared" si="48"/>
        <v>0912</v>
      </c>
      <c r="E330" s="34" t="s">
        <v>124</v>
      </c>
      <c r="F330" s="35">
        <v>32</v>
      </c>
      <c r="G330" s="36">
        <v>32</v>
      </c>
      <c r="H330" s="37">
        <v>4223</v>
      </c>
      <c r="I330" s="70">
        <v>1134</v>
      </c>
      <c r="J330" s="70">
        <v>1134</v>
      </c>
      <c r="K330" s="39" t="s">
        <v>132</v>
      </c>
      <c r="L330" s="71"/>
      <c r="M330" s="71"/>
      <c r="N330" s="71"/>
      <c r="O330" s="91">
        <v>3210</v>
      </c>
    </row>
    <row r="331" spans="1:15" ht="15" hidden="1" customHeight="1" x14ac:dyDescent="0.25">
      <c r="A331" s="31">
        <f t="shared" si="49"/>
        <v>4223</v>
      </c>
      <c r="B331" s="32">
        <f t="shared" si="52"/>
        <v>82</v>
      </c>
      <c r="C331" s="33" t="str">
        <f t="shared" si="47"/>
        <v>091</v>
      </c>
      <c r="D331" s="33" t="str">
        <f t="shared" si="48"/>
        <v>0912</v>
      </c>
      <c r="E331" s="34" t="s">
        <v>124</v>
      </c>
      <c r="F331" s="35">
        <v>32</v>
      </c>
      <c r="G331" s="92">
        <v>82</v>
      </c>
      <c r="H331" s="37">
        <v>4223</v>
      </c>
      <c r="I331" s="70">
        <v>1135</v>
      </c>
      <c r="J331" s="70">
        <v>1135</v>
      </c>
      <c r="K331" s="39" t="s">
        <v>132</v>
      </c>
      <c r="L331" s="71"/>
      <c r="M331" s="71"/>
      <c r="N331" s="71"/>
      <c r="O331" s="93">
        <v>8210</v>
      </c>
    </row>
    <row r="332" spans="1:15" ht="17.25" hidden="1" customHeight="1" x14ac:dyDescent="0.25">
      <c r="A332" s="31">
        <f t="shared" si="49"/>
        <v>4224</v>
      </c>
      <c r="B332" s="32">
        <f t="shared" si="52"/>
        <v>54</v>
      </c>
      <c r="C332" s="33" t="str">
        <f t="shared" si="47"/>
        <v>091</v>
      </c>
      <c r="D332" s="33" t="str">
        <f t="shared" si="48"/>
        <v>0912</v>
      </c>
      <c r="E332" s="34" t="s">
        <v>124</v>
      </c>
      <c r="F332" s="35">
        <v>32</v>
      </c>
      <c r="G332" s="92">
        <v>54</v>
      </c>
      <c r="H332" s="37">
        <v>4224</v>
      </c>
      <c r="I332" s="70">
        <v>1136</v>
      </c>
      <c r="J332" s="70">
        <v>1136</v>
      </c>
      <c r="K332" s="39" t="s">
        <v>67</v>
      </c>
      <c r="L332" s="71"/>
      <c r="M332" s="71"/>
      <c r="N332" s="71"/>
      <c r="O332" s="93">
        <v>5410</v>
      </c>
    </row>
    <row r="333" spans="1:15" ht="15" hidden="1" customHeight="1" x14ac:dyDescent="0.25">
      <c r="A333" s="31">
        <f t="shared" si="49"/>
        <v>4224</v>
      </c>
      <c r="B333" s="32">
        <f t="shared" si="52"/>
        <v>82</v>
      </c>
      <c r="C333" s="33" t="str">
        <f t="shared" si="47"/>
        <v>091</v>
      </c>
      <c r="D333" s="33" t="str">
        <f t="shared" si="48"/>
        <v>0912</v>
      </c>
      <c r="E333" s="34" t="s">
        <v>124</v>
      </c>
      <c r="F333" s="35">
        <v>32</v>
      </c>
      <c r="G333" s="92">
        <v>82</v>
      </c>
      <c r="H333" s="37">
        <v>4224</v>
      </c>
      <c r="I333" s="70">
        <v>1137</v>
      </c>
      <c r="J333" s="70">
        <v>1137</v>
      </c>
      <c r="K333" s="39" t="s">
        <v>67</v>
      </c>
      <c r="L333" s="71"/>
      <c r="M333" s="71"/>
      <c r="N333" s="71"/>
      <c r="O333" s="93">
        <v>8210</v>
      </c>
    </row>
    <row r="334" spans="1:15" ht="17.25" hidden="1" customHeight="1" x14ac:dyDescent="0.25">
      <c r="A334" s="31">
        <f t="shared" si="49"/>
        <v>4225</v>
      </c>
      <c r="B334" s="32">
        <f t="shared" si="52"/>
        <v>54</v>
      </c>
      <c r="C334" s="33" t="str">
        <f t="shared" si="47"/>
        <v>091</v>
      </c>
      <c r="D334" s="33" t="str">
        <f t="shared" si="48"/>
        <v>0912</v>
      </c>
      <c r="E334" s="34" t="s">
        <v>124</v>
      </c>
      <c r="F334" s="35">
        <v>32</v>
      </c>
      <c r="G334" s="92">
        <v>54</v>
      </c>
      <c r="H334" s="37">
        <v>4225</v>
      </c>
      <c r="I334" s="70">
        <v>1138</v>
      </c>
      <c r="J334" s="70">
        <v>1138</v>
      </c>
      <c r="K334" s="39" t="s">
        <v>68</v>
      </c>
      <c r="L334" s="71"/>
      <c r="M334" s="71"/>
      <c r="N334" s="71"/>
      <c r="O334" s="93">
        <v>5410</v>
      </c>
    </row>
    <row r="335" spans="1:15" ht="15" hidden="1" customHeight="1" x14ac:dyDescent="0.25">
      <c r="A335" s="31">
        <f t="shared" si="49"/>
        <v>4225</v>
      </c>
      <c r="B335" s="32">
        <f t="shared" si="52"/>
        <v>62</v>
      </c>
      <c r="C335" s="33" t="str">
        <f t="shared" si="47"/>
        <v>091</v>
      </c>
      <c r="D335" s="33" t="str">
        <f t="shared" si="48"/>
        <v>0912</v>
      </c>
      <c r="E335" s="34" t="s">
        <v>124</v>
      </c>
      <c r="F335" s="35">
        <v>32</v>
      </c>
      <c r="G335" s="92">
        <v>62</v>
      </c>
      <c r="H335" s="37">
        <v>4225</v>
      </c>
      <c r="I335" s="70">
        <v>1139</v>
      </c>
      <c r="J335" s="70">
        <v>1139</v>
      </c>
      <c r="K335" s="39" t="s">
        <v>68</v>
      </c>
      <c r="L335" s="71"/>
      <c r="M335" s="71"/>
      <c r="N335" s="71"/>
      <c r="O335" s="93">
        <v>6210</v>
      </c>
    </row>
    <row r="336" spans="1:15" ht="15" hidden="1" customHeight="1" x14ac:dyDescent="0.25">
      <c r="A336" s="31">
        <f t="shared" si="49"/>
        <v>4226</v>
      </c>
      <c r="B336" s="32">
        <f t="shared" si="52"/>
        <v>32</v>
      </c>
      <c r="C336" s="33" t="str">
        <f t="shared" si="47"/>
        <v>091</v>
      </c>
      <c r="D336" s="33" t="str">
        <f t="shared" si="48"/>
        <v>0912</v>
      </c>
      <c r="E336" s="34" t="s">
        <v>124</v>
      </c>
      <c r="F336" s="35">
        <v>32</v>
      </c>
      <c r="G336" s="36">
        <v>32</v>
      </c>
      <c r="H336" s="37">
        <v>4226</v>
      </c>
      <c r="I336" s="70">
        <v>1140</v>
      </c>
      <c r="J336" s="70">
        <v>1140</v>
      </c>
      <c r="K336" s="39" t="s">
        <v>133</v>
      </c>
      <c r="L336" s="71"/>
      <c r="M336" s="71"/>
      <c r="N336" s="71"/>
      <c r="O336" s="91">
        <v>3210</v>
      </c>
    </row>
    <row r="337" spans="1:15" ht="17.25" hidden="1" customHeight="1" x14ac:dyDescent="0.25">
      <c r="A337" s="31">
        <f t="shared" si="49"/>
        <v>4226</v>
      </c>
      <c r="B337" s="32">
        <f t="shared" si="52"/>
        <v>54</v>
      </c>
      <c r="C337" s="33" t="str">
        <f t="shared" si="47"/>
        <v>091</v>
      </c>
      <c r="D337" s="33" t="str">
        <f t="shared" si="48"/>
        <v>0912</v>
      </c>
      <c r="E337" s="34" t="s">
        <v>124</v>
      </c>
      <c r="F337" s="35">
        <v>32</v>
      </c>
      <c r="G337" s="92">
        <v>54</v>
      </c>
      <c r="H337" s="37">
        <v>4226</v>
      </c>
      <c r="I337" s="70">
        <v>1141</v>
      </c>
      <c r="J337" s="70">
        <v>1141</v>
      </c>
      <c r="K337" s="39" t="s">
        <v>133</v>
      </c>
      <c r="L337" s="71"/>
      <c r="M337" s="71"/>
      <c r="N337" s="71"/>
      <c r="O337" s="93">
        <v>5410</v>
      </c>
    </row>
    <row r="338" spans="1:15" ht="15" hidden="1" customHeight="1" x14ac:dyDescent="0.25">
      <c r="A338" s="31">
        <f t="shared" si="49"/>
        <v>4226</v>
      </c>
      <c r="B338" s="32">
        <f t="shared" si="52"/>
        <v>82</v>
      </c>
      <c r="C338" s="33" t="str">
        <f t="shared" si="47"/>
        <v>091</v>
      </c>
      <c r="D338" s="33" t="str">
        <f t="shared" si="48"/>
        <v>0912</v>
      </c>
      <c r="E338" s="34" t="s">
        <v>124</v>
      </c>
      <c r="F338" s="35">
        <v>32</v>
      </c>
      <c r="G338" s="92">
        <v>82</v>
      </c>
      <c r="H338" s="37">
        <v>4226</v>
      </c>
      <c r="I338" s="70">
        <v>1142</v>
      </c>
      <c r="J338" s="70">
        <v>1142</v>
      </c>
      <c r="K338" s="39" t="s">
        <v>133</v>
      </c>
      <c r="L338" s="71"/>
      <c r="M338" s="71"/>
      <c r="N338" s="71"/>
      <c r="O338" s="93">
        <v>8210</v>
      </c>
    </row>
    <row r="339" spans="1:15" ht="15" hidden="1" customHeight="1" x14ac:dyDescent="0.25">
      <c r="A339" s="31">
        <f t="shared" si="49"/>
        <v>4227</v>
      </c>
      <c r="B339" s="32">
        <f t="shared" si="52"/>
        <v>32</v>
      </c>
      <c r="C339" s="33" t="str">
        <f t="shared" si="47"/>
        <v>091</v>
      </c>
      <c r="D339" s="33" t="str">
        <f t="shared" si="48"/>
        <v>0912</v>
      </c>
      <c r="E339" s="34" t="s">
        <v>124</v>
      </c>
      <c r="F339" s="35">
        <v>32</v>
      </c>
      <c r="G339" s="36">
        <v>32</v>
      </c>
      <c r="H339" s="37">
        <v>4227</v>
      </c>
      <c r="I339" s="70">
        <v>1143</v>
      </c>
      <c r="J339" s="70">
        <v>1143</v>
      </c>
      <c r="K339" s="39" t="s">
        <v>69</v>
      </c>
      <c r="L339" s="71"/>
      <c r="M339" s="71"/>
      <c r="N339" s="71"/>
      <c r="O339" s="91">
        <v>3210</v>
      </c>
    </row>
    <row r="340" spans="1:15" ht="17.25" hidden="1" customHeight="1" x14ac:dyDescent="0.25">
      <c r="A340" s="31">
        <f t="shared" si="49"/>
        <v>4227</v>
      </c>
      <c r="B340" s="32">
        <f t="shared" si="52"/>
        <v>49</v>
      </c>
      <c r="C340" s="33" t="str">
        <f t="shared" si="47"/>
        <v>091</v>
      </c>
      <c r="D340" s="33" t="str">
        <f t="shared" si="48"/>
        <v>0912</v>
      </c>
      <c r="E340" s="34" t="s">
        <v>124</v>
      </c>
      <c r="F340" s="35">
        <v>32</v>
      </c>
      <c r="G340" s="92">
        <v>49</v>
      </c>
      <c r="H340" s="37">
        <v>4227</v>
      </c>
      <c r="I340" s="70">
        <v>1144</v>
      </c>
      <c r="J340" s="70">
        <v>1144</v>
      </c>
      <c r="K340" s="39" t="s">
        <v>69</v>
      </c>
      <c r="L340" s="71"/>
      <c r="M340" s="71"/>
      <c r="N340" s="71"/>
      <c r="O340" s="93">
        <v>4910</v>
      </c>
    </row>
    <row r="341" spans="1:15" ht="17.25" hidden="1" customHeight="1" x14ac:dyDescent="0.25">
      <c r="A341" s="31">
        <f t="shared" si="49"/>
        <v>4227</v>
      </c>
      <c r="B341" s="32">
        <f t="shared" si="52"/>
        <v>54</v>
      </c>
      <c r="C341" s="33" t="str">
        <f t="shared" si="47"/>
        <v>091</v>
      </c>
      <c r="D341" s="33" t="str">
        <f t="shared" si="48"/>
        <v>0912</v>
      </c>
      <c r="E341" s="34" t="s">
        <v>124</v>
      </c>
      <c r="F341" s="35">
        <v>32</v>
      </c>
      <c r="G341" s="92">
        <v>54</v>
      </c>
      <c r="H341" s="37">
        <v>4227</v>
      </c>
      <c r="I341" s="70">
        <v>1145</v>
      </c>
      <c r="J341" s="70">
        <v>1145</v>
      </c>
      <c r="K341" s="39" t="s">
        <v>69</v>
      </c>
      <c r="L341" s="71"/>
      <c r="M341" s="71"/>
      <c r="N341" s="71"/>
      <c r="O341" s="93">
        <v>5410</v>
      </c>
    </row>
    <row r="342" spans="1:15" ht="15" hidden="1" customHeight="1" x14ac:dyDescent="0.25">
      <c r="A342" s="31">
        <f t="shared" si="49"/>
        <v>4227</v>
      </c>
      <c r="B342" s="32">
        <f t="shared" si="52"/>
        <v>62</v>
      </c>
      <c r="C342" s="33" t="str">
        <f t="shared" si="47"/>
        <v>091</v>
      </c>
      <c r="D342" s="33" t="str">
        <f t="shared" si="48"/>
        <v>0912</v>
      </c>
      <c r="E342" s="34" t="s">
        <v>124</v>
      </c>
      <c r="F342" s="35">
        <v>32</v>
      </c>
      <c r="G342" s="92">
        <v>62</v>
      </c>
      <c r="H342" s="37">
        <v>4227</v>
      </c>
      <c r="I342" s="70">
        <v>1146</v>
      </c>
      <c r="J342" s="70">
        <v>1146</v>
      </c>
      <c r="K342" s="39" t="s">
        <v>69</v>
      </c>
      <c r="L342" s="71"/>
      <c r="M342" s="71"/>
      <c r="N342" s="71"/>
      <c r="O342" s="93">
        <v>6210</v>
      </c>
    </row>
    <row r="343" spans="1:15" ht="25.5" hidden="1" customHeight="1" x14ac:dyDescent="0.25">
      <c r="A343" s="31">
        <f t="shared" si="49"/>
        <v>424</v>
      </c>
      <c r="B343" s="32" t="str">
        <f t="shared" si="52"/>
        <v xml:space="preserve"> </v>
      </c>
      <c r="C343" s="33" t="str">
        <f t="shared" si="47"/>
        <v xml:space="preserve">  </v>
      </c>
      <c r="D343" s="33" t="str">
        <f t="shared" si="48"/>
        <v xml:space="preserve">  </v>
      </c>
      <c r="E343" s="34"/>
      <c r="F343" s="35"/>
      <c r="G343" s="36"/>
      <c r="H343" s="37">
        <v>424</v>
      </c>
      <c r="I343" s="38"/>
      <c r="J343" s="38"/>
      <c r="K343" s="39" t="s">
        <v>215</v>
      </c>
      <c r="L343" s="67">
        <f t="shared" ref="L343:N343" si="56">SUM(L344:L349)</f>
        <v>0</v>
      </c>
      <c r="M343" s="67">
        <f t="shared" si="56"/>
        <v>0</v>
      </c>
      <c r="N343" s="67">
        <f t="shared" si="56"/>
        <v>0</v>
      </c>
      <c r="O343" s="72"/>
    </row>
    <row r="344" spans="1:15" ht="15" hidden="1" customHeight="1" x14ac:dyDescent="0.25">
      <c r="A344" s="31">
        <f t="shared" si="49"/>
        <v>4241</v>
      </c>
      <c r="B344" s="32">
        <f t="shared" si="52"/>
        <v>32</v>
      </c>
      <c r="C344" s="33" t="str">
        <f t="shared" si="47"/>
        <v>091</v>
      </c>
      <c r="D344" s="33" t="str">
        <f t="shared" si="48"/>
        <v>0912</v>
      </c>
      <c r="E344" s="34" t="s">
        <v>124</v>
      </c>
      <c r="F344" s="35">
        <v>32</v>
      </c>
      <c r="G344" s="36">
        <v>32</v>
      </c>
      <c r="H344" s="37">
        <v>4241</v>
      </c>
      <c r="I344" s="70">
        <v>1147</v>
      </c>
      <c r="J344" s="70">
        <v>1147</v>
      </c>
      <c r="K344" s="39" t="s">
        <v>216</v>
      </c>
      <c r="L344" s="71"/>
      <c r="M344" s="71"/>
      <c r="N344" s="71"/>
      <c r="O344" s="91">
        <v>3210</v>
      </c>
    </row>
    <row r="345" spans="1:15" ht="17.25" hidden="1" customHeight="1" x14ac:dyDescent="0.25">
      <c r="A345" s="31">
        <f t="shared" si="49"/>
        <v>4241</v>
      </c>
      <c r="B345" s="32">
        <f t="shared" si="52"/>
        <v>49</v>
      </c>
      <c r="C345" s="33" t="str">
        <f t="shared" si="47"/>
        <v>091</v>
      </c>
      <c r="D345" s="33" t="str">
        <f t="shared" si="48"/>
        <v>0912</v>
      </c>
      <c r="E345" s="34" t="s">
        <v>124</v>
      </c>
      <c r="F345" s="35">
        <v>32</v>
      </c>
      <c r="G345" s="92">
        <v>49</v>
      </c>
      <c r="H345" s="37">
        <v>4241</v>
      </c>
      <c r="I345" s="70">
        <v>1148</v>
      </c>
      <c r="J345" s="70">
        <v>1148</v>
      </c>
      <c r="K345" s="39" t="s">
        <v>216</v>
      </c>
      <c r="L345" s="71"/>
      <c r="M345" s="71"/>
      <c r="N345" s="71"/>
      <c r="O345" s="93">
        <v>4910</v>
      </c>
    </row>
    <row r="346" spans="1:15" ht="17.25" hidden="1" customHeight="1" x14ac:dyDescent="0.25">
      <c r="A346" s="31">
        <f t="shared" si="49"/>
        <v>4241</v>
      </c>
      <c r="B346" s="32">
        <f t="shared" si="52"/>
        <v>54</v>
      </c>
      <c r="C346" s="33" t="str">
        <f t="shared" si="47"/>
        <v>091</v>
      </c>
      <c r="D346" s="33" t="str">
        <f t="shared" si="48"/>
        <v>0912</v>
      </c>
      <c r="E346" s="34" t="s">
        <v>124</v>
      </c>
      <c r="F346" s="35">
        <v>32</v>
      </c>
      <c r="G346" s="92">
        <v>54</v>
      </c>
      <c r="H346" s="37">
        <v>4241</v>
      </c>
      <c r="I346" s="70">
        <v>1149</v>
      </c>
      <c r="J346" s="70">
        <v>1149</v>
      </c>
      <c r="K346" s="39" t="s">
        <v>216</v>
      </c>
      <c r="L346" s="71"/>
      <c r="M346" s="71"/>
      <c r="N346" s="71"/>
      <c r="O346" s="93">
        <v>5410</v>
      </c>
    </row>
    <row r="347" spans="1:15" ht="15" hidden="1" customHeight="1" x14ac:dyDescent="0.25">
      <c r="A347" s="31">
        <f t="shared" si="49"/>
        <v>4241</v>
      </c>
      <c r="B347" s="32">
        <f t="shared" si="52"/>
        <v>62</v>
      </c>
      <c r="C347" s="33" t="str">
        <f t="shared" si="47"/>
        <v>091</v>
      </c>
      <c r="D347" s="33" t="str">
        <f t="shared" si="48"/>
        <v>0912</v>
      </c>
      <c r="E347" s="34" t="s">
        <v>124</v>
      </c>
      <c r="F347" s="35">
        <v>32</v>
      </c>
      <c r="G347" s="92">
        <v>62</v>
      </c>
      <c r="H347" s="37">
        <v>4241</v>
      </c>
      <c r="I347" s="70">
        <v>1150</v>
      </c>
      <c r="J347" s="70">
        <v>1150</v>
      </c>
      <c r="K347" s="39" t="s">
        <v>216</v>
      </c>
      <c r="L347" s="71"/>
      <c r="M347" s="71"/>
      <c r="N347" s="71"/>
      <c r="O347" s="93">
        <v>6210</v>
      </c>
    </row>
    <row r="348" spans="1:15" ht="15" hidden="1" customHeight="1" x14ac:dyDescent="0.25">
      <c r="A348" s="31">
        <f t="shared" si="49"/>
        <v>4241</v>
      </c>
      <c r="B348" s="32">
        <f t="shared" si="52"/>
        <v>72</v>
      </c>
      <c r="C348" s="33" t="str">
        <f t="shared" si="47"/>
        <v>091</v>
      </c>
      <c r="D348" s="33" t="str">
        <f t="shared" si="48"/>
        <v>0912</v>
      </c>
      <c r="E348" s="34" t="s">
        <v>124</v>
      </c>
      <c r="F348" s="35">
        <v>32</v>
      </c>
      <c r="G348" s="92">
        <v>72</v>
      </c>
      <c r="H348" s="37">
        <v>4241</v>
      </c>
      <c r="I348" s="70">
        <v>1151</v>
      </c>
      <c r="J348" s="70">
        <v>1151</v>
      </c>
      <c r="K348" s="39" t="s">
        <v>216</v>
      </c>
      <c r="L348" s="71"/>
      <c r="M348" s="71"/>
      <c r="N348" s="71"/>
      <c r="O348" s="93">
        <v>7210</v>
      </c>
    </row>
    <row r="349" spans="1:15" ht="15" hidden="1" customHeight="1" x14ac:dyDescent="0.25">
      <c r="A349" s="31">
        <f t="shared" si="49"/>
        <v>4241</v>
      </c>
      <c r="B349" s="32">
        <f t="shared" si="52"/>
        <v>82</v>
      </c>
      <c r="C349" s="33" t="str">
        <f t="shared" si="47"/>
        <v>091</v>
      </c>
      <c r="D349" s="33" t="str">
        <f t="shared" si="48"/>
        <v>0912</v>
      </c>
      <c r="E349" s="34" t="s">
        <v>124</v>
      </c>
      <c r="F349" s="35">
        <v>32</v>
      </c>
      <c r="G349" s="92">
        <v>82</v>
      </c>
      <c r="H349" s="37">
        <v>4241</v>
      </c>
      <c r="I349" s="70">
        <v>1152</v>
      </c>
      <c r="J349" s="70">
        <v>1152</v>
      </c>
      <c r="K349" s="39" t="s">
        <v>216</v>
      </c>
      <c r="L349" s="71"/>
      <c r="M349" s="71"/>
      <c r="N349" s="71"/>
      <c r="O349" s="93">
        <v>8210</v>
      </c>
    </row>
    <row r="350" spans="1:15" ht="15" hidden="1" customHeight="1" x14ac:dyDescent="0.25">
      <c r="A350" s="31">
        <f t="shared" si="49"/>
        <v>0</v>
      </c>
      <c r="B350" s="32" t="str">
        <f t="shared" si="52"/>
        <v xml:space="preserve"> </v>
      </c>
      <c r="C350" s="33" t="str">
        <f t="shared" si="47"/>
        <v xml:space="preserve">  </v>
      </c>
      <c r="D350" s="33" t="str">
        <f t="shared" si="48"/>
        <v xml:space="preserve">  </v>
      </c>
      <c r="E350" s="34"/>
      <c r="F350" s="35"/>
      <c r="G350" s="36"/>
      <c r="H350" s="37"/>
      <c r="I350" s="38"/>
      <c r="J350" s="38"/>
      <c r="K350" s="39"/>
      <c r="L350" s="67"/>
      <c r="M350" s="67"/>
      <c r="N350" s="67"/>
      <c r="O350" s="72"/>
    </row>
    <row r="351" spans="1:15" ht="15" customHeight="1" x14ac:dyDescent="0.25">
      <c r="A351" s="31" t="str">
        <f t="shared" si="49"/>
        <v>A 7011 02</v>
      </c>
      <c r="B351" s="32" t="str">
        <f t="shared" si="52"/>
        <v xml:space="preserve"> </v>
      </c>
      <c r="C351" s="33" t="str">
        <f t="shared" ref="C351" si="57">IF(I351&gt;0,LEFT(E351,3),"  ")</f>
        <v xml:space="preserve">  </v>
      </c>
      <c r="D351" s="33" t="str">
        <f t="shared" ref="D351" si="58">IF(I351&gt;0,LEFT(E351,4),"  ")</f>
        <v xml:space="preserve">  </v>
      </c>
      <c r="E351" s="59" t="s">
        <v>177</v>
      </c>
      <c r="F351" s="60">
        <v>32</v>
      </c>
      <c r="G351" s="61"/>
      <c r="H351" s="75" t="s">
        <v>217</v>
      </c>
      <c r="I351" s="63"/>
      <c r="J351" s="63"/>
      <c r="K351" s="64" t="s">
        <v>218</v>
      </c>
      <c r="L351" s="76">
        <f>SUM(L359,L497,L556)</f>
        <v>7328400</v>
      </c>
      <c r="M351" s="76">
        <f>SUM(M359,M497,M556)</f>
        <v>121990</v>
      </c>
      <c r="N351" s="76">
        <f>SUM(N359,N497,N556)</f>
        <v>7450390</v>
      </c>
      <c r="O351" s="72"/>
    </row>
    <row r="352" spans="1:15" ht="12.75" customHeight="1" x14ac:dyDescent="0.25">
      <c r="C352" s="33"/>
      <c r="D352" s="33"/>
      <c r="E352" s="84"/>
      <c r="F352" s="85"/>
      <c r="G352" s="86"/>
      <c r="H352" s="87">
        <v>32</v>
      </c>
      <c r="I352" s="88"/>
      <c r="J352" s="88"/>
      <c r="K352" s="89" t="s">
        <v>112</v>
      </c>
      <c r="L352" s="90">
        <f>SUMIF($G$359:$G$560,$H352,L$359:L$560)</f>
        <v>55200</v>
      </c>
      <c r="M352" s="90">
        <f>SUMIF($G$359:$G$560,$H352,M$359:M$560)</f>
        <v>0</v>
      </c>
      <c r="N352" s="90">
        <f>SUMIF($G$359:$G$560,$H352,N$359:N$560)</f>
        <v>55200</v>
      </c>
      <c r="O352" s="72"/>
    </row>
    <row r="353" spans="1:15" ht="12.75" hidden="1" customHeight="1" x14ac:dyDescent="0.25">
      <c r="C353" s="33"/>
      <c r="D353" s="33"/>
      <c r="E353" s="84"/>
      <c r="F353" s="85"/>
      <c r="G353" s="86"/>
      <c r="H353" s="87">
        <v>33</v>
      </c>
      <c r="I353" s="88"/>
      <c r="J353" s="88"/>
      <c r="K353" s="89" t="s">
        <v>194</v>
      </c>
      <c r="L353" s="90">
        <f t="shared" ref="L353:N358" si="59">SUMIF($G$359:$G$560,$H353,L$359:L$560)</f>
        <v>0</v>
      </c>
      <c r="M353" s="90">
        <f t="shared" si="59"/>
        <v>0</v>
      </c>
      <c r="N353" s="90">
        <f t="shared" si="59"/>
        <v>0</v>
      </c>
      <c r="O353" s="72"/>
    </row>
    <row r="354" spans="1:15" ht="12.75" customHeight="1" x14ac:dyDescent="0.25">
      <c r="C354" s="33"/>
      <c r="D354" s="33"/>
      <c r="E354" s="84"/>
      <c r="F354" s="85"/>
      <c r="G354" s="86"/>
      <c r="H354" s="87">
        <v>49</v>
      </c>
      <c r="I354" s="88"/>
      <c r="J354" s="88"/>
      <c r="K354" s="89" t="s">
        <v>113</v>
      </c>
      <c r="L354" s="90">
        <f t="shared" si="59"/>
        <v>4500</v>
      </c>
      <c r="M354" s="90">
        <f t="shared" si="59"/>
        <v>1960</v>
      </c>
      <c r="N354" s="90">
        <f t="shared" si="59"/>
        <v>6460</v>
      </c>
      <c r="O354" s="72"/>
    </row>
    <row r="355" spans="1:15" ht="13.5" customHeight="1" x14ac:dyDescent="0.25">
      <c r="C355" s="33"/>
      <c r="D355" s="33"/>
      <c r="E355" s="84"/>
      <c r="F355" s="85"/>
      <c r="G355" s="86"/>
      <c r="H355" s="87">
        <v>54</v>
      </c>
      <c r="I355" s="88"/>
      <c r="J355" s="88"/>
      <c r="K355" s="89" t="s">
        <v>116</v>
      </c>
      <c r="L355" s="90">
        <f t="shared" si="59"/>
        <v>7230800</v>
      </c>
      <c r="M355" s="90">
        <f t="shared" si="59"/>
        <v>120030</v>
      </c>
      <c r="N355" s="90">
        <f t="shared" si="59"/>
        <v>7350830</v>
      </c>
      <c r="O355" s="72"/>
    </row>
    <row r="356" spans="1:15" ht="15.75" customHeight="1" x14ac:dyDescent="0.25">
      <c r="C356" s="33"/>
      <c r="D356" s="33"/>
      <c r="E356" s="84"/>
      <c r="F356" s="85"/>
      <c r="G356" s="86"/>
      <c r="H356" s="87">
        <v>62</v>
      </c>
      <c r="I356" s="88"/>
      <c r="J356" s="88"/>
      <c r="K356" s="89" t="s">
        <v>118</v>
      </c>
      <c r="L356" s="90">
        <f t="shared" si="59"/>
        <v>37000</v>
      </c>
      <c r="M356" s="90">
        <f t="shared" si="59"/>
        <v>0</v>
      </c>
      <c r="N356" s="90">
        <f t="shared" si="59"/>
        <v>37000</v>
      </c>
      <c r="O356" s="72"/>
    </row>
    <row r="357" spans="1:15" ht="24.75" customHeight="1" x14ac:dyDescent="0.25">
      <c r="C357" s="33"/>
      <c r="D357" s="33"/>
      <c r="E357" s="84"/>
      <c r="F357" s="85"/>
      <c r="G357" s="86"/>
      <c r="H357" s="87">
        <v>72</v>
      </c>
      <c r="I357" s="88"/>
      <c r="J357" s="88"/>
      <c r="K357" s="89" t="s">
        <v>119</v>
      </c>
      <c r="L357" s="90">
        <f t="shared" si="59"/>
        <v>900</v>
      </c>
      <c r="M357" s="90">
        <f t="shared" si="59"/>
        <v>0</v>
      </c>
      <c r="N357" s="90">
        <f t="shared" si="59"/>
        <v>900</v>
      </c>
      <c r="O357" s="72"/>
    </row>
    <row r="358" spans="1:15" ht="15" hidden="1" customHeight="1" x14ac:dyDescent="0.25">
      <c r="C358" s="33"/>
      <c r="D358" s="33"/>
      <c r="E358" s="84"/>
      <c r="F358" s="85"/>
      <c r="G358" s="86"/>
      <c r="H358" s="87">
        <v>82</v>
      </c>
      <c r="I358" s="88"/>
      <c r="J358" s="88"/>
      <c r="K358" s="89" t="s">
        <v>121</v>
      </c>
      <c r="L358" s="90">
        <f t="shared" si="59"/>
        <v>0</v>
      </c>
      <c r="M358" s="90">
        <f t="shared" si="59"/>
        <v>0</v>
      </c>
      <c r="N358" s="90">
        <f t="shared" si="59"/>
        <v>0</v>
      </c>
      <c r="O358" s="72"/>
    </row>
    <row r="359" spans="1:15" ht="15" hidden="1" customHeight="1" x14ac:dyDescent="0.25">
      <c r="A359" s="31">
        <f t="shared" si="49"/>
        <v>3</v>
      </c>
      <c r="B359" s="32" t="str">
        <f t="shared" ref="B359:B423" si="60">IF(J359&gt;0,G359," ")</f>
        <v xml:space="preserve"> </v>
      </c>
      <c r="C359" s="33" t="str">
        <f t="shared" ref="C359:C511" si="61">IF(I359&gt;0,LEFT(E359,3),"  ")</f>
        <v xml:space="preserve">  </v>
      </c>
      <c r="D359" s="33" t="str">
        <f t="shared" ref="D359:D511" si="62">IF(I359&gt;0,LEFT(E359,4),"  ")</f>
        <v xml:space="preserve">  </v>
      </c>
      <c r="E359" s="34"/>
      <c r="F359" s="35"/>
      <c r="G359" s="36"/>
      <c r="H359" s="37">
        <v>3</v>
      </c>
      <c r="I359" s="38"/>
      <c r="J359" s="38"/>
      <c r="K359" s="39" t="s">
        <v>137</v>
      </c>
      <c r="L359" s="67">
        <f>SUM(L360,L381,L471,L494,L491,L484)</f>
        <v>7306400</v>
      </c>
      <c r="M359" s="67">
        <f>SUM(M360,M381,M471,M494,M491,M484)</f>
        <v>102990</v>
      </c>
      <c r="N359" s="67">
        <f>SUM(N360,N381,N471,N494,N491,N484)</f>
        <v>7409390</v>
      </c>
    </row>
    <row r="360" spans="1:15" ht="15" hidden="1" customHeight="1" x14ac:dyDescent="0.25">
      <c r="A360" s="31">
        <f t="shared" si="49"/>
        <v>31</v>
      </c>
      <c r="B360" s="32" t="str">
        <f t="shared" si="60"/>
        <v xml:space="preserve"> </v>
      </c>
      <c r="C360" s="33" t="str">
        <f t="shared" si="61"/>
        <v xml:space="preserve">  </v>
      </c>
      <c r="D360" s="33" t="str">
        <f t="shared" si="62"/>
        <v xml:space="preserve">  </v>
      </c>
      <c r="E360" s="34"/>
      <c r="F360" s="35"/>
      <c r="G360" s="36"/>
      <c r="H360" s="37">
        <v>31</v>
      </c>
      <c r="I360" s="38"/>
      <c r="J360" s="38"/>
      <c r="K360" s="39" t="s">
        <v>195</v>
      </c>
      <c r="L360" s="67">
        <f>SUM(L361,L372,L376)</f>
        <v>7203740</v>
      </c>
      <c r="M360" s="67">
        <f>SUM(M361,M372,M376)</f>
        <v>60790</v>
      </c>
      <c r="N360" s="67">
        <f>SUM(N361,N372,N376)</f>
        <v>7264530</v>
      </c>
      <c r="O360" s="72"/>
    </row>
    <row r="361" spans="1:15" ht="15.75" customHeight="1" x14ac:dyDescent="0.25">
      <c r="A361" s="31">
        <f t="shared" si="49"/>
        <v>311</v>
      </c>
      <c r="B361" s="32" t="str">
        <f t="shared" si="60"/>
        <v xml:space="preserve"> </v>
      </c>
      <c r="C361" s="33" t="str">
        <f t="shared" si="61"/>
        <v xml:space="preserve">  </v>
      </c>
      <c r="D361" s="33" t="str">
        <f t="shared" si="62"/>
        <v xml:space="preserve">  </v>
      </c>
      <c r="E361" s="34"/>
      <c r="F361" s="35"/>
      <c r="G361" s="36"/>
      <c r="H361" s="37">
        <v>311</v>
      </c>
      <c r="I361" s="38"/>
      <c r="J361" s="38"/>
      <c r="K361" s="39" t="s">
        <v>196</v>
      </c>
      <c r="L361" s="67">
        <f>SUM(L362:L371)</f>
        <v>6053200</v>
      </c>
      <c r="M361" s="67">
        <f>SUM(M362:M371)</f>
        <v>2400</v>
      </c>
      <c r="N361" s="67">
        <f>SUM(N362:N371)</f>
        <v>6055600</v>
      </c>
      <c r="O361" s="72"/>
    </row>
    <row r="362" spans="1:15" hidden="1" x14ac:dyDescent="0.25">
      <c r="A362" s="31">
        <f t="shared" si="49"/>
        <v>3111</v>
      </c>
      <c r="B362" s="32">
        <f t="shared" si="60"/>
        <v>32</v>
      </c>
      <c r="C362" s="33" t="str">
        <f t="shared" si="61"/>
        <v>092</v>
      </c>
      <c r="D362" s="33" t="str">
        <f t="shared" si="62"/>
        <v>0922</v>
      </c>
      <c r="E362" s="34" t="s">
        <v>177</v>
      </c>
      <c r="F362" s="35">
        <v>32</v>
      </c>
      <c r="G362" s="36">
        <v>32</v>
      </c>
      <c r="H362" s="37">
        <v>3111</v>
      </c>
      <c r="I362" s="70">
        <v>1153</v>
      </c>
      <c r="J362" s="70">
        <v>1153</v>
      </c>
      <c r="K362" s="39" t="s">
        <v>197</v>
      </c>
      <c r="L362" s="71"/>
      <c r="M362" s="71"/>
      <c r="N362" s="71"/>
      <c r="O362" s="91">
        <v>3210</v>
      </c>
    </row>
    <row r="363" spans="1:15" ht="17.25" hidden="1" customHeight="1" x14ac:dyDescent="0.25">
      <c r="A363" s="31">
        <f t="shared" si="49"/>
        <v>3111</v>
      </c>
      <c r="B363" s="32">
        <f t="shared" si="60"/>
        <v>49</v>
      </c>
      <c r="C363" s="33" t="str">
        <f t="shared" si="61"/>
        <v>091</v>
      </c>
      <c r="D363" s="33" t="str">
        <f t="shared" si="62"/>
        <v>0912</v>
      </c>
      <c r="E363" s="34" t="s">
        <v>124</v>
      </c>
      <c r="F363" s="35">
        <v>32</v>
      </c>
      <c r="G363" s="92">
        <v>49</v>
      </c>
      <c r="H363" s="37">
        <v>3111</v>
      </c>
      <c r="I363" s="70">
        <v>1154</v>
      </c>
      <c r="J363" s="70">
        <v>1154</v>
      </c>
      <c r="K363" s="39" t="s">
        <v>197</v>
      </c>
      <c r="L363" s="71">
        <v>1600</v>
      </c>
      <c r="M363" s="71">
        <v>400</v>
      </c>
      <c r="N363" s="71">
        <v>2000</v>
      </c>
      <c r="O363" s="93">
        <v>4910</v>
      </c>
    </row>
    <row r="364" spans="1:15" ht="17.25" hidden="1" customHeight="1" x14ac:dyDescent="0.25">
      <c r="A364" s="31">
        <f t="shared" ref="A364:A427" si="63">H364</f>
        <v>3111</v>
      </c>
      <c r="B364" s="32">
        <f t="shared" si="60"/>
        <v>54</v>
      </c>
      <c r="C364" s="33" t="str">
        <f t="shared" si="61"/>
        <v>091</v>
      </c>
      <c r="D364" s="33" t="str">
        <f t="shared" si="62"/>
        <v>0912</v>
      </c>
      <c r="E364" s="34" t="s">
        <v>124</v>
      </c>
      <c r="F364" s="35">
        <v>32</v>
      </c>
      <c r="G364" s="92">
        <v>54</v>
      </c>
      <c r="H364" s="37">
        <v>3111</v>
      </c>
      <c r="I364" s="70">
        <v>1155</v>
      </c>
      <c r="J364" s="70">
        <v>1155</v>
      </c>
      <c r="K364" s="39" t="s">
        <v>197</v>
      </c>
      <c r="L364" s="71">
        <v>6051600</v>
      </c>
      <c r="M364" s="71">
        <f>+N364-L364</f>
        <v>2000</v>
      </c>
      <c r="N364" s="71">
        <v>6053600</v>
      </c>
      <c r="O364" s="93">
        <v>5410</v>
      </c>
    </row>
    <row r="365" spans="1:15" hidden="1" x14ac:dyDescent="0.25">
      <c r="A365" s="31">
        <f t="shared" si="63"/>
        <v>3111</v>
      </c>
      <c r="B365" s="32">
        <f t="shared" si="60"/>
        <v>62</v>
      </c>
      <c r="C365" s="33" t="str">
        <f t="shared" si="61"/>
        <v>091</v>
      </c>
      <c r="D365" s="33" t="str">
        <f t="shared" si="62"/>
        <v>0912</v>
      </c>
      <c r="E365" s="34" t="s">
        <v>124</v>
      </c>
      <c r="F365" s="35">
        <v>32</v>
      </c>
      <c r="G365" s="92">
        <v>62</v>
      </c>
      <c r="H365" s="37">
        <v>3111</v>
      </c>
      <c r="I365" s="70">
        <v>1156</v>
      </c>
      <c r="J365" s="70">
        <v>1156</v>
      </c>
      <c r="K365" s="39" t="s">
        <v>197</v>
      </c>
      <c r="L365" s="71"/>
      <c r="M365" s="71"/>
      <c r="N365" s="71"/>
      <c r="O365" s="93">
        <v>6210</v>
      </c>
    </row>
    <row r="366" spans="1:15" hidden="1" x14ac:dyDescent="0.25">
      <c r="A366" s="31">
        <f t="shared" si="63"/>
        <v>3112</v>
      </c>
      <c r="B366" s="32">
        <f t="shared" si="60"/>
        <v>32</v>
      </c>
      <c r="C366" s="33" t="str">
        <f t="shared" si="61"/>
        <v>092</v>
      </c>
      <c r="D366" s="33" t="str">
        <f t="shared" si="62"/>
        <v>0922</v>
      </c>
      <c r="E366" s="34" t="s">
        <v>177</v>
      </c>
      <c r="F366" s="35">
        <v>32</v>
      </c>
      <c r="G366" s="36">
        <v>32</v>
      </c>
      <c r="H366" s="37">
        <v>3112</v>
      </c>
      <c r="I366" s="70">
        <v>1157</v>
      </c>
      <c r="J366" s="70">
        <v>1157</v>
      </c>
      <c r="K366" s="73" t="s">
        <v>219</v>
      </c>
      <c r="L366" s="71"/>
      <c r="M366" s="71"/>
      <c r="N366" s="71"/>
      <c r="O366" s="91">
        <v>3210</v>
      </c>
    </row>
    <row r="367" spans="1:15" ht="17.25" hidden="1" customHeight="1" x14ac:dyDescent="0.25">
      <c r="A367" s="31">
        <f t="shared" si="63"/>
        <v>3112</v>
      </c>
      <c r="B367" s="32">
        <f t="shared" si="60"/>
        <v>54</v>
      </c>
      <c r="C367" s="33" t="str">
        <f t="shared" si="61"/>
        <v>091</v>
      </c>
      <c r="D367" s="33" t="str">
        <f t="shared" si="62"/>
        <v>0912</v>
      </c>
      <c r="E367" s="34" t="s">
        <v>124</v>
      </c>
      <c r="F367" s="35">
        <v>32</v>
      </c>
      <c r="G367" s="92">
        <v>54</v>
      </c>
      <c r="H367" s="37">
        <v>3112</v>
      </c>
      <c r="I367" s="70">
        <v>1158</v>
      </c>
      <c r="J367" s="70">
        <v>1158</v>
      </c>
      <c r="K367" s="73" t="s">
        <v>219</v>
      </c>
      <c r="L367" s="71"/>
      <c r="M367" s="71"/>
      <c r="N367" s="71"/>
      <c r="O367" s="93">
        <v>5410</v>
      </c>
    </row>
    <row r="368" spans="1:15" hidden="1" x14ac:dyDescent="0.25">
      <c r="A368" s="31">
        <f t="shared" si="63"/>
        <v>3113</v>
      </c>
      <c r="B368" s="32">
        <f t="shared" si="60"/>
        <v>32</v>
      </c>
      <c r="C368" s="33" t="str">
        <f t="shared" si="61"/>
        <v>092</v>
      </c>
      <c r="D368" s="33" t="str">
        <f t="shared" si="62"/>
        <v>0922</v>
      </c>
      <c r="E368" s="34" t="s">
        <v>177</v>
      </c>
      <c r="F368" s="35">
        <v>32</v>
      </c>
      <c r="G368" s="36">
        <v>32</v>
      </c>
      <c r="H368" s="37">
        <v>3113</v>
      </c>
      <c r="I368" s="70">
        <v>1159</v>
      </c>
      <c r="J368" s="70">
        <v>1159</v>
      </c>
      <c r="K368" s="39" t="s">
        <v>198</v>
      </c>
      <c r="L368" s="71"/>
      <c r="M368" s="71"/>
      <c r="N368" s="71"/>
      <c r="O368" s="91">
        <v>3210</v>
      </c>
    </row>
    <row r="369" spans="1:15" ht="17.25" hidden="1" customHeight="1" x14ac:dyDescent="0.25">
      <c r="A369" s="31">
        <f t="shared" si="63"/>
        <v>3113</v>
      </c>
      <c r="B369" s="32">
        <f t="shared" si="60"/>
        <v>54</v>
      </c>
      <c r="C369" s="33" t="str">
        <f t="shared" si="61"/>
        <v>091</v>
      </c>
      <c r="D369" s="33" t="str">
        <f t="shared" si="62"/>
        <v>0912</v>
      </c>
      <c r="E369" s="34" t="s">
        <v>124</v>
      </c>
      <c r="F369" s="35">
        <v>32</v>
      </c>
      <c r="G369" s="92">
        <v>54</v>
      </c>
      <c r="H369" s="37">
        <v>3113</v>
      </c>
      <c r="I369" s="70">
        <v>1160</v>
      </c>
      <c r="J369" s="70">
        <v>1160</v>
      </c>
      <c r="K369" s="39" t="s">
        <v>198</v>
      </c>
      <c r="L369" s="71"/>
      <c r="M369" s="71"/>
      <c r="N369" s="71"/>
      <c r="O369" s="93">
        <v>5410</v>
      </c>
    </row>
    <row r="370" spans="1:15" ht="17.25" hidden="1" customHeight="1" x14ac:dyDescent="0.25">
      <c r="A370" s="31">
        <f>H370</f>
        <v>3114</v>
      </c>
      <c r="B370" s="32">
        <f t="shared" si="60"/>
        <v>49</v>
      </c>
      <c r="C370" s="33" t="str">
        <f>IF(I370&gt;0,LEFT(E370,3),"  ")</f>
        <v>091</v>
      </c>
      <c r="D370" s="33" t="str">
        <f>IF(I370&gt;0,LEFT(E370,4),"  ")</f>
        <v>0912</v>
      </c>
      <c r="E370" s="34" t="s">
        <v>124</v>
      </c>
      <c r="F370" s="35">
        <v>32</v>
      </c>
      <c r="G370" s="92">
        <v>49</v>
      </c>
      <c r="H370" s="37">
        <v>3114</v>
      </c>
      <c r="I370" s="70">
        <v>1161</v>
      </c>
      <c r="J370" s="70">
        <v>1161</v>
      </c>
      <c r="K370" s="73" t="s">
        <v>199</v>
      </c>
      <c r="L370" s="71"/>
      <c r="M370" s="71"/>
      <c r="N370" s="71"/>
      <c r="O370" s="93">
        <v>4910</v>
      </c>
    </row>
    <row r="371" spans="1:15" ht="3" hidden="1" customHeight="1" x14ac:dyDescent="0.25">
      <c r="A371" s="31">
        <f t="shared" si="63"/>
        <v>3114</v>
      </c>
      <c r="B371" s="32">
        <f t="shared" si="60"/>
        <v>54</v>
      </c>
      <c r="C371" s="33" t="str">
        <f t="shared" ref="C371" si="64">IF(I371&gt;0,LEFT(E371,3),"  ")</f>
        <v>091</v>
      </c>
      <c r="D371" s="33" t="str">
        <f t="shared" ref="D371" si="65">IF(I371&gt;0,LEFT(E371,4),"  ")</f>
        <v>0912</v>
      </c>
      <c r="E371" s="34" t="s">
        <v>124</v>
      </c>
      <c r="F371" s="35">
        <v>32</v>
      </c>
      <c r="G371" s="92">
        <v>54</v>
      </c>
      <c r="H371" s="37">
        <v>3114</v>
      </c>
      <c r="I371" s="70">
        <v>1162</v>
      </c>
      <c r="J371" s="70">
        <v>1162</v>
      </c>
      <c r="K371" s="73" t="s">
        <v>199</v>
      </c>
      <c r="L371" s="71"/>
      <c r="M371" s="71"/>
      <c r="N371" s="71"/>
      <c r="O371" s="93">
        <v>5410</v>
      </c>
    </row>
    <row r="372" spans="1:15" x14ac:dyDescent="0.25">
      <c r="A372" s="31">
        <f t="shared" si="63"/>
        <v>312</v>
      </c>
      <c r="B372" s="32" t="str">
        <f t="shared" si="60"/>
        <v xml:space="preserve"> </v>
      </c>
      <c r="C372" s="33" t="str">
        <f t="shared" si="61"/>
        <v xml:space="preserve">  </v>
      </c>
      <c r="D372" s="33" t="str">
        <f t="shared" si="62"/>
        <v xml:space="preserve">  </v>
      </c>
      <c r="E372" s="34"/>
      <c r="F372" s="35"/>
      <c r="G372" s="36"/>
      <c r="H372" s="37">
        <v>312</v>
      </c>
      <c r="I372" s="38"/>
      <c r="J372" s="38"/>
      <c r="K372" s="39" t="s">
        <v>200</v>
      </c>
      <c r="L372" s="67">
        <f t="shared" ref="L372:N372" si="66">SUM(L373:L375)</f>
        <v>100000</v>
      </c>
      <c r="M372" s="67">
        <f t="shared" si="66"/>
        <v>50000</v>
      </c>
      <c r="N372" s="67">
        <f t="shared" si="66"/>
        <v>150000</v>
      </c>
      <c r="O372" s="72"/>
    </row>
    <row r="373" spans="1:15" hidden="1" x14ac:dyDescent="0.25">
      <c r="A373" s="31">
        <f t="shared" si="63"/>
        <v>3121</v>
      </c>
      <c r="B373" s="32">
        <f t="shared" si="60"/>
        <v>32</v>
      </c>
      <c r="C373" s="33" t="str">
        <f t="shared" si="61"/>
        <v>092</v>
      </c>
      <c r="D373" s="33" t="str">
        <f t="shared" si="62"/>
        <v>0922</v>
      </c>
      <c r="E373" s="34" t="s">
        <v>177</v>
      </c>
      <c r="F373" s="35">
        <v>32</v>
      </c>
      <c r="G373" s="36">
        <v>32</v>
      </c>
      <c r="H373" s="37">
        <v>3121</v>
      </c>
      <c r="I373" s="70">
        <v>1163</v>
      </c>
      <c r="J373" s="70">
        <v>1163</v>
      </c>
      <c r="K373" s="39" t="s">
        <v>200</v>
      </c>
      <c r="L373" s="71"/>
      <c r="M373" s="71"/>
      <c r="N373" s="71"/>
      <c r="O373" s="91">
        <v>3210</v>
      </c>
    </row>
    <row r="374" spans="1:15" ht="17.25" hidden="1" customHeight="1" x14ac:dyDescent="0.25">
      <c r="A374" s="31">
        <f t="shared" si="63"/>
        <v>3121</v>
      </c>
      <c r="B374" s="32">
        <f t="shared" si="60"/>
        <v>49</v>
      </c>
      <c r="C374" s="33" t="str">
        <f t="shared" si="61"/>
        <v>091</v>
      </c>
      <c r="D374" s="33" t="str">
        <f t="shared" si="62"/>
        <v>0912</v>
      </c>
      <c r="E374" s="34" t="s">
        <v>124</v>
      </c>
      <c r="F374" s="35">
        <v>32</v>
      </c>
      <c r="G374" s="92">
        <v>49</v>
      </c>
      <c r="H374" s="37">
        <v>3121</v>
      </c>
      <c r="I374" s="70">
        <v>1164</v>
      </c>
      <c r="J374" s="70">
        <v>1164</v>
      </c>
      <c r="K374" s="39" t="s">
        <v>200</v>
      </c>
      <c r="L374" s="71"/>
      <c r="M374" s="71"/>
      <c r="N374" s="71"/>
      <c r="O374" s="93">
        <v>4910</v>
      </c>
    </row>
    <row r="375" spans="1:15" ht="17.25" hidden="1" customHeight="1" x14ac:dyDescent="0.25">
      <c r="A375" s="31">
        <f t="shared" si="63"/>
        <v>3121</v>
      </c>
      <c r="B375" s="32">
        <f t="shared" si="60"/>
        <v>54</v>
      </c>
      <c r="C375" s="33" t="str">
        <f t="shared" si="61"/>
        <v>091</v>
      </c>
      <c r="D375" s="33" t="str">
        <f t="shared" si="62"/>
        <v>0912</v>
      </c>
      <c r="E375" s="34" t="s">
        <v>124</v>
      </c>
      <c r="F375" s="35">
        <v>32</v>
      </c>
      <c r="G375" s="92">
        <v>54</v>
      </c>
      <c r="H375" s="37">
        <v>3121</v>
      </c>
      <c r="I375" s="70">
        <v>1165</v>
      </c>
      <c r="J375" s="70">
        <v>1165</v>
      </c>
      <c r="K375" s="39" t="s">
        <v>200</v>
      </c>
      <c r="L375" s="71">
        <v>100000</v>
      </c>
      <c r="M375" s="71">
        <v>50000</v>
      </c>
      <c r="N375" s="71">
        <v>150000</v>
      </c>
      <c r="O375" s="93">
        <v>5410</v>
      </c>
    </row>
    <row r="376" spans="1:15" x14ac:dyDescent="0.25">
      <c r="A376" s="31">
        <f t="shared" si="63"/>
        <v>313</v>
      </c>
      <c r="B376" s="32" t="str">
        <f t="shared" si="60"/>
        <v xml:space="preserve"> </v>
      </c>
      <c r="C376" s="33" t="str">
        <f t="shared" si="61"/>
        <v xml:space="preserve">  </v>
      </c>
      <c r="D376" s="33" t="str">
        <f t="shared" si="62"/>
        <v xml:space="preserve">  </v>
      </c>
      <c r="E376" s="34"/>
      <c r="F376" s="35"/>
      <c r="G376" s="36"/>
      <c r="H376" s="37">
        <v>313</v>
      </c>
      <c r="I376" s="38"/>
      <c r="J376" s="38"/>
      <c r="K376" s="39" t="s">
        <v>201</v>
      </c>
      <c r="L376" s="67">
        <f>SUM(L377:L380)</f>
        <v>1050540</v>
      </c>
      <c r="M376" s="67">
        <f>SUM(M377:M380)</f>
        <v>8390</v>
      </c>
      <c r="N376" s="67">
        <f>SUM(N377:N380)</f>
        <v>1058930</v>
      </c>
      <c r="O376" s="72"/>
    </row>
    <row r="377" spans="1:15" hidden="1" x14ac:dyDescent="0.25">
      <c r="A377" s="31">
        <f t="shared" si="63"/>
        <v>3132</v>
      </c>
      <c r="B377" s="32">
        <f t="shared" si="60"/>
        <v>32</v>
      </c>
      <c r="C377" s="33" t="str">
        <f t="shared" si="61"/>
        <v>092</v>
      </c>
      <c r="D377" s="33" t="str">
        <f t="shared" si="62"/>
        <v>0922</v>
      </c>
      <c r="E377" s="34" t="s">
        <v>177</v>
      </c>
      <c r="F377" s="35">
        <v>32</v>
      </c>
      <c r="G377" s="36">
        <v>32</v>
      </c>
      <c r="H377" s="37">
        <v>3132</v>
      </c>
      <c r="I377" s="70">
        <v>1166</v>
      </c>
      <c r="J377" s="70">
        <v>1166</v>
      </c>
      <c r="K377" s="39" t="s">
        <v>202</v>
      </c>
      <c r="L377" s="71"/>
      <c r="M377" s="71"/>
      <c r="N377" s="71"/>
      <c r="O377" s="91">
        <v>3210</v>
      </c>
    </row>
    <row r="378" spans="1:15" ht="17.25" hidden="1" customHeight="1" x14ac:dyDescent="0.25">
      <c r="A378" s="31">
        <f t="shared" si="63"/>
        <v>3132</v>
      </c>
      <c r="B378" s="32">
        <f t="shared" si="60"/>
        <v>49</v>
      </c>
      <c r="C378" s="33" t="str">
        <f t="shared" si="61"/>
        <v>091</v>
      </c>
      <c r="D378" s="33" t="str">
        <f t="shared" si="62"/>
        <v>0912</v>
      </c>
      <c r="E378" s="34" t="s">
        <v>124</v>
      </c>
      <c r="F378" s="35">
        <v>32</v>
      </c>
      <c r="G378" s="92">
        <v>49</v>
      </c>
      <c r="H378" s="37">
        <v>3132</v>
      </c>
      <c r="I378" s="70">
        <v>1167</v>
      </c>
      <c r="J378" s="70">
        <v>1167</v>
      </c>
      <c r="K378" s="39" t="s">
        <v>202</v>
      </c>
      <c r="L378" s="71">
        <v>270</v>
      </c>
      <c r="M378" s="71">
        <v>60</v>
      </c>
      <c r="N378" s="71">
        <v>330</v>
      </c>
      <c r="O378" s="93">
        <v>4910</v>
      </c>
    </row>
    <row r="379" spans="1:15" ht="17.25" hidden="1" customHeight="1" x14ac:dyDescent="0.25">
      <c r="A379" s="31">
        <f>H379</f>
        <v>3132</v>
      </c>
      <c r="B379" s="32">
        <f t="shared" si="60"/>
        <v>54</v>
      </c>
      <c r="C379" s="33" t="str">
        <f>IF(I379&gt;0,LEFT(E379,3),"  ")</f>
        <v>091</v>
      </c>
      <c r="D379" s="33" t="str">
        <f>IF(I379&gt;0,LEFT(E379,4),"  ")</f>
        <v>0912</v>
      </c>
      <c r="E379" s="34" t="s">
        <v>124</v>
      </c>
      <c r="F379" s="35">
        <v>32</v>
      </c>
      <c r="G379" s="92">
        <v>54</v>
      </c>
      <c r="H379" s="37">
        <v>3132</v>
      </c>
      <c r="I379" s="70">
        <v>1168</v>
      </c>
      <c r="J379" s="70">
        <v>1168</v>
      </c>
      <c r="K379" s="39" t="s">
        <v>202</v>
      </c>
      <c r="L379" s="71">
        <v>1050270</v>
      </c>
      <c r="M379" s="71">
        <f>+N379-L379</f>
        <v>8330</v>
      </c>
      <c r="N379" s="71">
        <v>1058600</v>
      </c>
      <c r="O379" s="93">
        <v>5410</v>
      </c>
    </row>
    <row r="380" spans="1:15" ht="17.25" hidden="1" customHeight="1" x14ac:dyDescent="0.25">
      <c r="A380" s="31">
        <f t="shared" si="63"/>
        <v>3132</v>
      </c>
      <c r="B380" s="32">
        <f t="shared" si="60"/>
        <v>62</v>
      </c>
      <c r="C380" s="33" t="str">
        <f t="shared" si="61"/>
        <v>091</v>
      </c>
      <c r="D380" s="33" t="str">
        <f t="shared" si="62"/>
        <v>0912</v>
      </c>
      <c r="E380" s="34" t="s">
        <v>124</v>
      </c>
      <c r="F380" s="35">
        <v>32</v>
      </c>
      <c r="G380" s="92">
        <v>62</v>
      </c>
      <c r="H380" s="37">
        <v>3132</v>
      </c>
      <c r="I380" s="70">
        <v>1169</v>
      </c>
      <c r="J380" s="70">
        <v>1169</v>
      </c>
      <c r="K380" s="39" t="s">
        <v>202</v>
      </c>
      <c r="L380" s="71"/>
      <c r="M380" s="71"/>
      <c r="N380" s="71"/>
      <c r="O380" s="93">
        <v>6210</v>
      </c>
    </row>
    <row r="381" spans="1:15" hidden="1" x14ac:dyDescent="0.25">
      <c r="A381" s="31">
        <f t="shared" si="63"/>
        <v>32</v>
      </c>
      <c r="B381" s="32" t="str">
        <f t="shared" si="60"/>
        <v xml:space="preserve"> </v>
      </c>
      <c r="C381" s="33" t="str">
        <f t="shared" si="61"/>
        <v xml:space="preserve">  </v>
      </c>
      <c r="D381" s="33" t="str">
        <f t="shared" si="62"/>
        <v xml:space="preserve">  </v>
      </c>
      <c r="E381" s="34"/>
      <c r="F381" s="35"/>
      <c r="G381" s="36"/>
      <c r="H381" s="37">
        <v>32</v>
      </c>
      <c r="I381" s="38"/>
      <c r="J381" s="38"/>
      <c r="K381" s="39" t="s">
        <v>138</v>
      </c>
      <c r="L381" s="67">
        <f>SUM(L382,L397,L418,L450,L445)</f>
        <v>99660</v>
      </c>
      <c r="M381" s="67">
        <f>SUM(M382,M397,M418,M450,M445)</f>
        <v>42200</v>
      </c>
      <c r="N381" s="67">
        <f>SUM(N382,N397,N418,N450,N445)</f>
        <v>141860</v>
      </c>
      <c r="O381" s="72"/>
    </row>
    <row r="382" spans="1:15" x14ac:dyDescent="0.25">
      <c r="A382" s="31">
        <f t="shared" si="63"/>
        <v>321</v>
      </c>
      <c r="B382" s="32" t="str">
        <f t="shared" si="60"/>
        <v xml:space="preserve"> </v>
      </c>
      <c r="C382" s="33" t="str">
        <f t="shared" si="61"/>
        <v xml:space="preserve">  </v>
      </c>
      <c r="D382" s="33" t="str">
        <f t="shared" si="62"/>
        <v xml:space="preserve">  </v>
      </c>
      <c r="E382" s="34"/>
      <c r="F382" s="35"/>
      <c r="G382" s="36"/>
      <c r="H382" s="37">
        <v>321</v>
      </c>
      <c r="I382" s="38"/>
      <c r="J382" s="38"/>
      <c r="K382" s="39" t="s">
        <v>144</v>
      </c>
      <c r="L382" s="67">
        <f>SUM(L383:L396)</f>
        <v>62300</v>
      </c>
      <c r="M382" s="67">
        <f>SUM(M383:M396)</f>
        <v>0</v>
      </c>
      <c r="N382" s="67">
        <f>SUM(N383:N396)</f>
        <v>62300</v>
      </c>
      <c r="O382" s="72"/>
    </row>
    <row r="383" spans="1:15" hidden="1" x14ac:dyDescent="0.25">
      <c r="A383" s="31">
        <f t="shared" si="63"/>
        <v>3211</v>
      </c>
      <c r="B383" s="32">
        <f t="shared" si="60"/>
        <v>32</v>
      </c>
      <c r="C383" s="33" t="str">
        <f t="shared" si="61"/>
        <v>092</v>
      </c>
      <c r="D383" s="33" t="str">
        <f t="shared" si="62"/>
        <v>0922</v>
      </c>
      <c r="E383" s="34" t="s">
        <v>177</v>
      </c>
      <c r="F383" s="35">
        <v>32</v>
      </c>
      <c r="G383" s="36">
        <v>32</v>
      </c>
      <c r="H383" s="37">
        <v>3211</v>
      </c>
      <c r="I383" s="70">
        <v>1170</v>
      </c>
      <c r="J383" s="70">
        <v>1170</v>
      </c>
      <c r="K383" s="39" t="s">
        <v>145</v>
      </c>
      <c r="L383" s="71">
        <v>15500</v>
      </c>
      <c r="M383" s="71"/>
      <c r="N383" s="71">
        <v>15500</v>
      </c>
      <c r="O383" s="91">
        <v>3210</v>
      </c>
    </row>
    <row r="384" spans="1:15" ht="17.25" hidden="1" customHeight="1" x14ac:dyDescent="0.25">
      <c r="A384" s="31">
        <f t="shared" si="63"/>
        <v>3211</v>
      </c>
      <c r="B384" s="32">
        <f t="shared" si="60"/>
        <v>49</v>
      </c>
      <c r="C384" s="33" t="str">
        <f t="shared" si="61"/>
        <v>091</v>
      </c>
      <c r="D384" s="33" t="str">
        <f t="shared" si="62"/>
        <v>0912</v>
      </c>
      <c r="E384" s="34" t="s">
        <v>124</v>
      </c>
      <c r="F384" s="35">
        <v>32</v>
      </c>
      <c r="G384" s="92">
        <v>49</v>
      </c>
      <c r="H384" s="37">
        <v>3211</v>
      </c>
      <c r="I384" s="70">
        <v>1171</v>
      </c>
      <c r="J384" s="70">
        <v>1171</v>
      </c>
      <c r="K384" s="39" t="s">
        <v>145</v>
      </c>
      <c r="L384" s="71">
        <v>300</v>
      </c>
      <c r="M384" s="71"/>
      <c r="N384" s="71">
        <v>300</v>
      </c>
      <c r="O384" s="93">
        <v>4910</v>
      </c>
    </row>
    <row r="385" spans="1:15" ht="17.25" hidden="1" customHeight="1" x14ac:dyDescent="0.25">
      <c r="A385" s="31">
        <f>H385</f>
        <v>3211</v>
      </c>
      <c r="B385" s="32">
        <f t="shared" si="60"/>
        <v>54</v>
      </c>
      <c r="C385" s="33" t="str">
        <f>IF(I385&gt;0,LEFT(E385,3),"  ")</f>
        <v>091</v>
      </c>
      <c r="D385" s="33" t="str">
        <f>IF(I385&gt;0,LEFT(E385,4),"  ")</f>
        <v>0912</v>
      </c>
      <c r="E385" s="34" t="s">
        <v>124</v>
      </c>
      <c r="F385" s="35">
        <v>32</v>
      </c>
      <c r="G385" s="92">
        <v>54</v>
      </c>
      <c r="H385" s="37">
        <v>3211</v>
      </c>
      <c r="I385" s="70">
        <v>1172</v>
      </c>
      <c r="J385" s="70">
        <v>1172</v>
      </c>
      <c r="K385" s="39" t="s">
        <v>145</v>
      </c>
      <c r="L385" s="71">
        <v>10000</v>
      </c>
      <c r="M385" s="71"/>
      <c r="N385" s="71">
        <v>10000</v>
      </c>
      <c r="O385" s="93">
        <v>5410</v>
      </c>
    </row>
    <row r="386" spans="1:15" ht="17.25" hidden="1" customHeight="1" x14ac:dyDescent="0.25">
      <c r="A386" s="31">
        <f t="shared" si="63"/>
        <v>3211</v>
      </c>
      <c r="B386" s="32">
        <f t="shared" si="60"/>
        <v>62</v>
      </c>
      <c r="C386" s="33" t="str">
        <f t="shared" si="61"/>
        <v>091</v>
      </c>
      <c r="D386" s="33" t="str">
        <f t="shared" si="62"/>
        <v>0912</v>
      </c>
      <c r="E386" s="34" t="s">
        <v>124</v>
      </c>
      <c r="F386" s="35">
        <v>32</v>
      </c>
      <c r="G386" s="92">
        <v>62</v>
      </c>
      <c r="H386" s="37">
        <v>3211</v>
      </c>
      <c r="I386" s="70">
        <v>1173</v>
      </c>
      <c r="J386" s="70">
        <v>1173</v>
      </c>
      <c r="K386" s="39" t="s">
        <v>145</v>
      </c>
      <c r="L386" s="71">
        <v>35000</v>
      </c>
      <c r="M386" s="71"/>
      <c r="N386" s="71">
        <v>35000</v>
      </c>
      <c r="O386" s="93">
        <v>6210</v>
      </c>
    </row>
    <row r="387" spans="1:15" hidden="1" x14ac:dyDescent="0.25">
      <c r="A387" s="31">
        <f t="shared" si="63"/>
        <v>3212</v>
      </c>
      <c r="B387" s="32">
        <f t="shared" si="60"/>
        <v>32</v>
      </c>
      <c r="C387" s="33" t="str">
        <f t="shared" si="61"/>
        <v>092</v>
      </c>
      <c r="D387" s="33" t="str">
        <f t="shared" si="62"/>
        <v>0922</v>
      </c>
      <c r="E387" s="34" t="s">
        <v>177</v>
      </c>
      <c r="F387" s="35">
        <v>32</v>
      </c>
      <c r="G387" s="36">
        <v>32</v>
      </c>
      <c r="H387" s="37">
        <v>3212</v>
      </c>
      <c r="I387" s="70">
        <v>1174</v>
      </c>
      <c r="J387" s="70">
        <v>1174</v>
      </c>
      <c r="K387" s="39" t="s">
        <v>187</v>
      </c>
      <c r="L387" s="71"/>
      <c r="M387" s="71"/>
      <c r="N387" s="71"/>
      <c r="O387" s="91">
        <v>3210</v>
      </c>
    </row>
    <row r="388" spans="1:15" ht="17.25" hidden="1" customHeight="1" x14ac:dyDescent="0.25">
      <c r="A388" s="31">
        <f t="shared" si="63"/>
        <v>3212</v>
      </c>
      <c r="B388" s="32">
        <f t="shared" si="60"/>
        <v>49</v>
      </c>
      <c r="C388" s="33" t="str">
        <f t="shared" si="61"/>
        <v>091</v>
      </c>
      <c r="D388" s="33" t="str">
        <f t="shared" si="62"/>
        <v>0912</v>
      </c>
      <c r="E388" s="34" t="s">
        <v>124</v>
      </c>
      <c r="F388" s="35">
        <v>32</v>
      </c>
      <c r="G388" s="92">
        <v>49</v>
      </c>
      <c r="H388" s="37">
        <v>3212</v>
      </c>
      <c r="I388" s="70">
        <v>1175</v>
      </c>
      <c r="J388" s="70">
        <v>1175</v>
      </c>
      <c r="K388" s="39" t="s">
        <v>187</v>
      </c>
      <c r="L388" s="71"/>
      <c r="M388" s="71"/>
      <c r="N388" s="71"/>
      <c r="O388" s="93">
        <v>4910</v>
      </c>
    </row>
    <row r="389" spans="1:15" ht="17.25" hidden="1" customHeight="1" x14ac:dyDescent="0.25">
      <c r="A389" s="31">
        <f t="shared" si="63"/>
        <v>3212</v>
      </c>
      <c r="B389" s="32">
        <f t="shared" si="60"/>
        <v>54</v>
      </c>
      <c r="C389" s="33" t="str">
        <f>IF(I389&gt;0,LEFT(E389,3),"  ")</f>
        <v>091</v>
      </c>
      <c r="D389" s="33" t="str">
        <f>IF(I389&gt;0,LEFT(E389,4),"  ")</f>
        <v>0912</v>
      </c>
      <c r="E389" s="34" t="s">
        <v>124</v>
      </c>
      <c r="F389" s="35">
        <v>32</v>
      </c>
      <c r="G389" s="92">
        <v>54</v>
      </c>
      <c r="H389" s="37">
        <v>3212</v>
      </c>
      <c r="I389" s="70">
        <v>1176</v>
      </c>
      <c r="J389" s="70">
        <v>1176</v>
      </c>
      <c r="K389" s="39" t="s">
        <v>187</v>
      </c>
      <c r="L389" s="71"/>
      <c r="M389" s="71"/>
      <c r="N389" s="71"/>
      <c r="O389" s="93">
        <v>5410</v>
      </c>
    </row>
    <row r="390" spans="1:15" ht="17.25" hidden="1" customHeight="1" x14ac:dyDescent="0.25">
      <c r="A390" s="31">
        <f t="shared" si="63"/>
        <v>3212</v>
      </c>
      <c r="B390" s="32">
        <f t="shared" si="60"/>
        <v>62</v>
      </c>
      <c r="C390" s="33" t="str">
        <f t="shared" si="61"/>
        <v>091</v>
      </c>
      <c r="D390" s="33" t="str">
        <f t="shared" si="62"/>
        <v>0912</v>
      </c>
      <c r="E390" s="34" t="s">
        <v>124</v>
      </c>
      <c r="F390" s="35">
        <v>32</v>
      </c>
      <c r="G390" s="92">
        <v>62</v>
      </c>
      <c r="H390" s="37">
        <v>3212</v>
      </c>
      <c r="I390" s="70">
        <v>1177</v>
      </c>
      <c r="J390" s="70">
        <v>1177</v>
      </c>
      <c r="K390" s="39" t="s">
        <v>187</v>
      </c>
      <c r="L390" s="71"/>
      <c r="M390" s="71"/>
      <c r="N390" s="71"/>
      <c r="O390" s="93">
        <v>6210</v>
      </c>
    </row>
    <row r="391" spans="1:15" hidden="1" x14ac:dyDescent="0.25">
      <c r="A391" s="31">
        <f t="shared" si="63"/>
        <v>3213</v>
      </c>
      <c r="B391" s="32">
        <f t="shared" si="60"/>
        <v>32</v>
      </c>
      <c r="C391" s="33" t="str">
        <f t="shared" si="61"/>
        <v>092</v>
      </c>
      <c r="D391" s="33" t="str">
        <f t="shared" si="62"/>
        <v>0922</v>
      </c>
      <c r="E391" s="34" t="s">
        <v>177</v>
      </c>
      <c r="F391" s="35">
        <v>32</v>
      </c>
      <c r="G391" s="36">
        <v>32</v>
      </c>
      <c r="H391" s="37">
        <v>3213</v>
      </c>
      <c r="I391" s="70">
        <v>1178</v>
      </c>
      <c r="J391" s="70">
        <v>1178</v>
      </c>
      <c r="K391" s="39" t="s">
        <v>146</v>
      </c>
      <c r="L391" s="71">
        <v>1000</v>
      </c>
      <c r="M391" s="71"/>
      <c r="N391" s="71">
        <v>1000</v>
      </c>
      <c r="O391" s="91">
        <v>3210</v>
      </c>
    </row>
    <row r="392" spans="1:15" ht="17.25" hidden="1" customHeight="1" x14ac:dyDescent="0.25">
      <c r="A392" s="31">
        <f t="shared" si="63"/>
        <v>3213</v>
      </c>
      <c r="B392" s="32">
        <f t="shared" si="60"/>
        <v>49</v>
      </c>
      <c r="C392" s="33" t="str">
        <f t="shared" si="61"/>
        <v>091</v>
      </c>
      <c r="D392" s="33" t="str">
        <f t="shared" si="62"/>
        <v>0912</v>
      </c>
      <c r="E392" s="34" t="s">
        <v>124</v>
      </c>
      <c r="F392" s="35">
        <v>32</v>
      </c>
      <c r="G392" s="92">
        <v>49</v>
      </c>
      <c r="H392" s="37">
        <v>3213</v>
      </c>
      <c r="I392" s="70">
        <v>1179</v>
      </c>
      <c r="J392" s="70">
        <v>1179</v>
      </c>
      <c r="K392" s="39" t="s">
        <v>146</v>
      </c>
      <c r="L392" s="71"/>
      <c r="M392" s="71"/>
      <c r="N392" s="71"/>
      <c r="O392" s="93">
        <v>4910</v>
      </c>
    </row>
    <row r="393" spans="1:15" ht="17.25" hidden="1" customHeight="1" x14ac:dyDescent="0.25">
      <c r="A393" s="31">
        <f t="shared" si="63"/>
        <v>3213</v>
      </c>
      <c r="B393" s="32">
        <f t="shared" si="60"/>
        <v>54</v>
      </c>
      <c r="C393" s="33" t="str">
        <f>IF(I393&gt;0,LEFT(E393,3),"  ")</f>
        <v>091</v>
      </c>
      <c r="D393" s="33" t="str">
        <f>IF(I393&gt;0,LEFT(E393,4),"  ")</f>
        <v>0912</v>
      </c>
      <c r="E393" s="34" t="s">
        <v>124</v>
      </c>
      <c r="F393" s="35">
        <v>32</v>
      </c>
      <c r="G393" s="92">
        <v>54</v>
      </c>
      <c r="H393" s="37">
        <v>3213</v>
      </c>
      <c r="I393" s="70">
        <v>1180</v>
      </c>
      <c r="J393" s="70">
        <v>1180</v>
      </c>
      <c r="K393" s="39" t="s">
        <v>146</v>
      </c>
      <c r="L393" s="71">
        <v>500</v>
      </c>
      <c r="M393" s="71"/>
      <c r="N393" s="71">
        <v>500</v>
      </c>
      <c r="O393" s="93">
        <v>5410</v>
      </c>
    </row>
    <row r="394" spans="1:15" ht="14.25" hidden="1" customHeight="1" x14ac:dyDescent="0.25">
      <c r="A394" s="31">
        <f t="shared" si="63"/>
        <v>3214</v>
      </c>
      <c r="B394" s="32">
        <f t="shared" si="60"/>
        <v>32</v>
      </c>
      <c r="C394" s="33" t="str">
        <f t="shared" si="61"/>
        <v>092</v>
      </c>
      <c r="D394" s="33" t="str">
        <f t="shared" si="62"/>
        <v>0922</v>
      </c>
      <c r="E394" s="34" t="s">
        <v>177</v>
      </c>
      <c r="F394" s="35">
        <v>32</v>
      </c>
      <c r="G394" s="36">
        <v>32</v>
      </c>
      <c r="H394" s="37">
        <v>3214</v>
      </c>
      <c r="I394" s="70">
        <v>1181</v>
      </c>
      <c r="J394" s="70">
        <v>1181</v>
      </c>
      <c r="K394" s="39" t="s">
        <v>147</v>
      </c>
      <c r="L394" s="71"/>
      <c r="M394" s="71"/>
      <c r="N394" s="71"/>
      <c r="O394" s="91">
        <v>3210</v>
      </c>
    </row>
    <row r="395" spans="1:15" ht="17.25" hidden="1" customHeight="1" x14ac:dyDescent="0.25">
      <c r="A395" s="31">
        <f t="shared" si="63"/>
        <v>3214</v>
      </c>
      <c r="B395" s="32">
        <f t="shared" si="60"/>
        <v>49</v>
      </c>
      <c r="C395" s="33" t="str">
        <f t="shared" si="61"/>
        <v>091</v>
      </c>
      <c r="D395" s="33" t="str">
        <f t="shared" si="62"/>
        <v>0912</v>
      </c>
      <c r="E395" s="34" t="s">
        <v>124</v>
      </c>
      <c r="F395" s="35">
        <v>32</v>
      </c>
      <c r="G395" s="92">
        <v>49</v>
      </c>
      <c r="H395" s="37">
        <v>3214</v>
      </c>
      <c r="I395" s="70">
        <v>1182</v>
      </c>
      <c r="J395" s="70">
        <v>1182</v>
      </c>
      <c r="K395" s="39" t="s">
        <v>147</v>
      </c>
      <c r="L395" s="71"/>
      <c r="M395" s="71"/>
      <c r="N395" s="71"/>
      <c r="O395" s="93">
        <v>4910</v>
      </c>
    </row>
    <row r="396" spans="1:15" ht="17.25" hidden="1" customHeight="1" x14ac:dyDescent="0.25">
      <c r="A396" s="31">
        <f t="shared" si="63"/>
        <v>3214</v>
      </c>
      <c r="B396" s="32">
        <f t="shared" si="60"/>
        <v>54</v>
      </c>
      <c r="C396" s="33" t="str">
        <f>IF(I396&gt;0,LEFT(E396,3),"  ")</f>
        <v>091</v>
      </c>
      <c r="D396" s="33" t="str">
        <f>IF(I396&gt;0,LEFT(E396,4),"  ")</f>
        <v>0912</v>
      </c>
      <c r="E396" s="34" t="s">
        <v>124</v>
      </c>
      <c r="F396" s="35">
        <v>32</v>
      </c>
      <c r="G396" s="92">
        <v>54</v>
      </c>
      <c r="H396" s="37">
        <v>3214</v>
      </c>
      <c r="I396" s="70">
        <v>1183</v>
      </c>
      <c r="J396" s="70">
        <v>1183</v>
      </c>
      <c r="K396" s="39" t="s">
        <v>147</v>
      </c>
      <c r="L396" s="71"/>
      <c r="M396" s="71"/>
      <c r="N396" s="71"/>
      <c r="O396" s="93">
        <v>5410</v>
      </c>
    </row>
    <row r="397" spans="1:15" x14ac:dyDescent="0.25">
      <c r="A397" s="31">
        <f t="shared" si="63"/>
        <v>322</v>
      </c>
      <c r="B397" s="32" t="str">
        <f t="shared" si="60"/>
        <v xml:space="preserve"> </v>
      </c>
      <c r="C397" s="33" t="str">
        <f t="shared" si="61"/>
        <v xml:space="preserve">  </v>
      </c>
      <c r="D397" s="33" t="str">
        <f t="shared" si="62"/>
        <v xml:space="preserve">  </v>
      </c>
      <c r="E397" s="34"/>
      <c r="F397" s="35"/>
      <c r="G397" s="36"/>
      <c r="H397" s="37">
        <v>322</v>
      </c>
      <c r="I397" s="38"/>
      <c r="J397" s="38"/>
      <c r="K397" s="39" t="s">
        <v>148</v>
      </c>
      <c r="L397" s="67">
        <f>SUM(L398:L417)</f>
        <v>6100</v>
      </c>
      <c r="M397" s="67">
        <f>SUM(M398:M417)</f>
        <v>26000</v>
      </c>
      <c r="N397" s="67">
        <f>SUM(N398:N417)</f>
        <v>32100</v>
      </c>
      <c r="O397" s="72"/>
    </row>
    <row r="398" spans="1:15" hidden="1" x14ac:dyDescent="0.25">
      <c r="A398" s="31">
        <f t="shared" si="63"/>
        <v>3221</v>
      </c>
      <c r="B398" s="32">
        <f t="shared" si="60"/>
        <v>32</v>
      </c>
      <c r="C398" s="33" t="str">
        <f t="shared" si="61"/>
        <v>092</v>
      </c>
      <c r="D398" s="33" t="str">
        <f t="shared" si="62"/>
        <v>0922</v>
      </c>
      <c r="E398" s="34" t="s">
        <v>177</v>
      </c>
      <c r="F398" s="35">
        <v>32</v>
      </c>
      <c r="G398" s="36">
        <v>32</v>
      </c>
      <c r="H398" s="37">
        <v>3221</v>
      </c>
      <c r="I398" s="70">
        <v>1184</v>
      </c>
      <c r="J398" s="70">
        <v>1184</v>
      </c>
      <c r="K398" s="39" t="s">
        <v>149</v>
      </c>
      <c r="L398" s="71">
        <v>1600</v>
      </c>
      <c r="M398" s="71"/>
      <c r="N398" s="71">
        <v>1600</v>
      </c>
      <c r="O398" s="91">
        <v>3210</v>
      </c>
    </row>
    <row r="399" spans="1:15" ht="17.25" hidden="1" customHeight="1" x14ac:dyDescent="0.25">
      <c r="A399" s="31">
        <f t="shared" si="63"/>
        <v>3221</v>
      </c>
      <c r="B399" s="32">
        <f t="shared" si="60"/>
        <v>49</v>
      </c>
      <c r="C399" s="33" t="str">
        <f t="shared" si="61"/>
        <v>091</v>
      </c>
      <c r="D399" s="33" t="str">
        <f t="shared" si="62"/>
        <v>0912</v>
      </c>
      <c r="E399" s="34" t="s">
        <v>124</v>
      </c>
      <c r="F399" s="35">
        <v>32</v>
      </c>
      <c r="G399" s="92">
        <v>49</v>
      </c>
      <c r="H399" s="37">
        <v>3221</v>
      </c>
      <c r="I399" s="70">
        <v>1185</v>
      </c>
      <c r="J399" s="70">
        <v>1185</v>
      </c>
      <c r="K399" s="39" t="s">
        <v>149</v>
      </c>
      <c r="L399" s="71"/>
      <c r="M399" s="71"/>
      <c r="N399" s="71"/>
      <c r="O399" s="93">
        <v>4910</v>
      </c>
    </row>
    <row r="400" spans="1:15" ht="17.25" hidden="1" customHeight="1" x14ac:dyDescent="0.25">
      <c r="A400" s="31">
        <f t="shared" si="63"/>
        <v>3221</v>
      </c>
      <c r="B400" s="32">
        <f t="shared" si="60"/>
        <v>54</v>
      </c>
      <c r="C400" s="33" t="str">
        <f>IF(I400&gt;0,LEFT(E400,3),"  ")</f>
        <v>091</v>
      </c>
      <c r="D400" s="33" t="str">
        <f>IF(I400&gt;0,LEFT(E400,4),"  ")</f>
        <v>0912</v>
      </c>
      <c r="E400" s="34" t="s">
        <v>124</v>
      </c>
      <c r="F400" s="35">
        <v>32</v>
      </c>
      <c r="G400" s="92">
        <v>54</v>
      </c>
      <c r="H400" s="37">
        <v>3221</v>
      </c>
      <c r="I400" s="70">
        <v>1186</v>
      </c>
      <c r="J400" s="70">
        <v>1186</v>
      </c>
      <c r="K400" s="39" t="s">
        <v>149</v>
      </c>
      <c r="L400" s="71"/>
      <c r="M400" s="71">
        <v>16000</v>
      </c>
      <c r="N400" s="71">
        <v>16000</v>
      </c>
      <c r="O400" s="93">
        <v>5410</v>
      </c>
    </row>
    <row r="401" spans="1:15" ht="17.25" hidden="1" customHeight="1" x14ac:dyDescent="0.25">
      <c r="A401" s="31">
        <f t="shared" si="63"/>
        <v>3221</v>
      </c>
      <c r="B401" s="32">
        <f t="shared" si="60"/>
        <v>62</v>
      </c>
      <c r="C401" s="33" t="str">
        <f t="shared" ref="C401" si="67">IF(I401&gt;0,LEFT(E401,3),"  ")</f>
        <v>091</v>
      </c>
      <c r="D401" s="33" t="str">
        <f t="shared" ref="D401" si="68">IF(I401&gt;0,LEFT(E401,4),"  ")</f>
        <v>0912</v>
      </c>
      <c r="E401" s="34" t="s">
        <v>124</v>
      </c>
      <c r="F401" s="35">
        <v>32</v>
      </c>
      <c r="G401" s="92">
        <v>62</v>
      </c>
      <c r="H401" s="37">
        <v>3221</v>
      </c>
      <c r="I401" s="70">
        <v>1187</v>
      </c>
      <c r="J401" s="70">
        <v>1187</v>
      </c>
      <c r="K401" s="39" t="s">
        <v>149</v>
      </c>
      <c r="L401" s="71"/>
      <c r="M401" s="71"/>
      <c r="N401" s="71"/>
      <c r="O401" s="93">
        <v>6210</v>
      </c>
    </row>
    <row r="402" spans="1:15" hidden="1" x14ac:dyDescent="0.25">
      <c r="A402" s="31">
        <f t="shared" si="63"/>
        <v>3222</v>
      </c>
      <c r="B402" s="32">
        <f t="shared" si="60"/>
        <v>32</v>
      </c>
      <c r="C402" s="33" t="str">
        <f t="shared" si="61"/>
        <v>092</v>
      </c>
      <c r="D402" s="33" t="str">
        <f t="shared" si="62"/>
        <v>0922</v>
      </c>
      <c r="E402" s="34" t="s">
        <v>177</v>
      </c>
      <c r="F402" s="35">
        <v>32</v>
      </c>
      <c r="G402" s="36">
        <v>32</v>
      </c>
      <c r="H402" s="37">
        <v>3222</v>
      </c>
      <c r="I402" s="70">
        <v>1188</v>
      </c>
      <c r="J402" s="70">
        <v>1188</v>
      </c>
      <c r="K402" s="39" t="s">
        <v>184</v>
      </c>
      <c r="L402" s="71"/>
      <c r="M402" s="71"/>
      <c r="N402" s="71"/>
      <c r="O402" s="91">
        <v>3210</v>
      </c>
    </row>
    <row r="403" spans="1:15" ht="17.25" hidden="1" customHeight="1" x14ac:dyDescent="0.25">
      <c r="A403" s="31">
        <f t="shared" si="63"/>
        <v>3222</v>
      </c>
      <c r="B403" s="32">
        <f t="shared" si="60"/>
        <v>49</v>
      </c>
      <c r="C403" s="33" t="str">
        <f t="shared" si="61"/>
        <v>091</v>
      </c>
      <c r="D403" s="33" t="str">
        <f t="shared" si="62"/>
        <v>0912</v>
      </c>
      <c r="E403" s="34" t="s">
        <v>124</v>
      </c>
      <c r="F403" s="35">
        <v>32</v>
      </c>
      <c r="G403" s="92">
        <v>49</v>
      </c>
      <c r="H403" s="37">
        <v>3222</v>
      </c>
      <c r="I403" s="70">
        <v>1189</v>
      </c>
      <c r="J403" s="70">
        <v>1189</v>
      </c>
      <c r="K403" s="39" t="s">
        <v>184</v>
      </c>
      <c r="L403" s="71"/>
      <c r="M403" s="71"/>
      <c r="N403" s="71"/>
      <c r="O403" s="93">
        <v>4910</v>
      </c>
    </row>
    <row r="404" spans="1:15" ht="17.25" hidden="1" customHeight="1" x14ac:dyDescent="0.25">
      <c r="A404" s="31">
        <f t="shared" si="63"/>
        <v>3222</v>
      </c>
      <c r="B404" s="32">
        <f t="shared" si="60"/>
        <v>54</v>
      </c>
      <c r="C404" s="33" t="str">
        <f>IF(I404&gt;0,LEFT(E404,3),"  ")</f>
        <v>091</v>
      </c>
      <c r="D404" s="33" t="str">
        <f>IF(I404&gt;0,LEFT(E404,4),"  ")</f>
        <v>0912</v>
      </c>
      <c r="E404" s="34" t="s">
        <v>124</v>
      </c>
      <c r="F404" s="35">
        <v>32</v>
      </c>
      <c r="G404" s="92">
        <v>54</v>
      </c>
      <c r="H404" s="37">
        <v>3222</v>
      </c>
      <c r="I404" s="70">
        <v>1190</v>
      </c>
      <c r="J404" s="70">
        <v>1190</v>
      </c>
      <c r="K404" s="39" t="s">
        <v>184</v>
      </c>
      <c r="L404" s="71"/>
      <c r="M404" s="71"/>
      <c r="N404" s="71"/>
      <c r="O404" s="93">
        <v>5410</v>
      </c>
    </row>
    <row r="405" spans="1:15" ht="17.25" hidden="1" customHeight="1" x14ac:dyDescent="0.25">
      <c r="A405" s="31">
        <f t="shared" si="63"/>
        <v>3222</v>
      </c>
      <c r="B405" s="32">
        <f t="shared" si="60"/>
        <v>62</v>
      </c>
      <c r="C405" s="33" t="str">
        <f>IF(I405&gt;0,LEFT(E405,3),"  ")</f>
        <v>091</v>
      </c>
      <c r="D405" s="33" t="str">
        <f>IF(I405&gt;0,LEFT(E405,4),"  ")</f>
        <v>0912</v>
      </c>
      <c r="E405" s="34" t="s">
        <v>124</v>
      </c>
      <c r="F405" s="35">
        <v>32</v>
      </c>
      <c r="G405" s="92">
        <v>62</v>
      </c>
      <c r="H405" s="37">
        <v>3222</v>
      </c>
      <c r="I405" s="95">
        <v>1744</v>
      </c>
      <c r="J405" s="70">
        <v>1190</v>
      </c>
      <c r="K405" s="39" t="s">
        <v>184</v>
      </c>
      <c r="L405" s="71"/>
      <c r="M405" s="71"/>
      <c r="N405" s="71"/>
      <c r="O405" s="93">
        <v>6210</v>
      </c>
    </row>
    <row r="406" spans="1:15" hidden="1" x14ac:dyDescent="0.25">
      <c r="A406" s="31">
        <f t="shared" si="63"/>
        <v>3223</v>
      </c>
      <c r="B406" s="32">
        <f t="shared" si="60"/>
        <v>32</v>
      </c>
      <c r="C406" s="33" t="str">
        <f t="shared" si="61"/>
        <v>092</v>
      </c>
      <c r="D406" s="33" t="str">
        <f t="shared" si="62"/>
        <v>0922</v>
      </c>
      <c r="E406" s="34" t="s">
        <v>177</v>
      </c>
      <c r="F406" s="35">
        <v>32</v>
      </c>
      <c r="G406" s="36">
        <v>32</v>
      </c>
      <c r="H406" s="37">
        <v>3223</v>
      </c>
      <c r="I406" s="70">
        <v>1191</v>
      </c>
      <c r="J406" s="70">
        <v>1191</v>
      </c>
      <c r="K406" s="39" t="s">
        <v>150</v>
      </c>
      <c r="L406" s="71"/>
      <c r="M406" s="71"/>
      <c r="N406" s="71"/>
      <c r="O406" s="91">
        <v>3210</v>
      </c>
    </row>
    <row r="407" spans="1:15" ht="17.25" hidden="1" customHeight="1" x14ac:dyDescent="0.25">
      <c r="A407" s="31">
        <f t="shared" si="63"/>
        <v>3223</v>
      </c>
      <c r="B407" s="32">
        <f t="shared" si="60"/>
        <v>49</v>
      </c>
      <c r="C407" s="33" t="str">
        <f t="shared" si="61"/>
        <v>091</v>
      </c>
      <c r="D407" s="33" t="str">
        <f t="shared" si="62"/>
        <v>0912</v>
      </c>
      <c r="E407" s="34" t="s">
        <v>124</v>
      </c>
      <c r="F407" s="35">
        <v>32</v>
      </c>
      <c r="G407" s="92">
        <v>49</v>
      </c>
      <c r="H407" s="37">
        <v>3223</v>
      </c>
      <c r="I407" s="70">
        <v>1192</v>
      </c>
      <c r="J407" s="70">
        <v>1192</v>
      </c>
      <c r="K407" s="39" t="s">
        <v>150</v>
      </c>
      <c r="L407" s="71"/>
      <c r="M407" s="71"/>
      <c r="N407" s="71"/>
      <c r="O407" s="93">
        <v>4910</v>
      </c>
    </row>
    <row r="408" spans="1:15" hidden="1" x14ac:dyDescent="0.25">
      <c r="A408" s="31">
        <f t="shared" si="63"/>
        <v>3224</v>
      </c>
      <c r="B408" s="32">
        <f t="shared" si="60"/>
        <v>32</v>
      </c>
      <c r="C408" s="33" t="str">
        <f t="shared" si="61"/>
        <v>092</v>
      </c>
      <c r="D408" s="33" t="str">
        <f t="shared" si="62"/>
        <v>0922</v>
      </c>
      <c r="E408" s="34" t="s">
        <v>177</v>
      </c>
      <c r="F408" s="35">
        <v>32</v>
      </c>
      <c r="G408" s="36">
        <v>32</v>
      </c>
      <c r="H408" s="37">
        <v>3224</v>
      </c>
      <c r="I408" s="70">
        <v>1193</v>
      </c>
      <c r="J408" s="70">
        <v>1193</v>
      </c>
      <c r="K408" s="39" t="s">
        <v>151</v>
      </c>
      <c r="L408" s="71">
        <v>4200</v>
      </c>
      <c r="M408" s="71"/>
      <c r="N408" s="71">
        <v>4200</v>
      </c>
      <c r="O408" s="91">
        <v>3210</v>
      </c>
    </row>
    <row r="409" spans="1:15" ht="17.25" hidden="1" customHeight="1" x14ac:dyDescent="0.25">
      <c r="A409" s="31">
        <f t="shared" si="63"/>
        <v>3224</v>
      </c>
      <c r="B409" s="32">
        <f t="shared" si="60"/>
        <v>49</v>
      </c>
      <c r="C409" s="33" t="str">
        <f t="shared" si="61"/>
        <v>091</v>
      </c>
      <c r="D409" s="33" t="str">
        <f t="shared" si="62"/>
        <v>0912</v>
      </c>
      <c r="E409" s="34" t="s">
        <v>124</v>
      </c>
      <c r="F409" s="35">
        <v>32</v>
      </c>
      <c r="G409" s="92">
        <v>49</v>
      </c>
      <c r="H409" s="37">
        <v>3224</v>
      </c>
      <c r="I409" s="70">
        <v>1194</v>
      </c>
      <c r="J409" s="70">
        <v>1194</v>
      </c>
      <c r="K409" s="39" t="s">
        <v>151</v>
      </c>
      <c r="L409" s="71"/>
      <c r="M409" s="71"/>
      <c r="N409" s="71"/>
      <c r="O409" s="93">
        <v>4910</v>
      </c>
    </row>
    <row r="410" spans="1:15" ht="17.25" hidden="1" customHeight="1" x14ac:dyDescent="0.25">
      <c r="A410" s="31">
        <f t="shared" si="63"/>
        <v>3224</v>
      </c>
      <c r="B410" s="32">
        <f t="shared" si="60"/>
        <v>54</v>
      </c>
      <c r="C410" s="33" t="str">
        <f>IF(I410&gt;0,LEFT(E410,3),"  ")</f>
        <v>091</v>
      </c>
      <c r="D410" s="33" t="str">
        <f>IF(I410&gt;0,LEFT(E410,4),"  ")</f>
        <v>0912</v>
      </c>
      <c r="E410" s="34" t="s">
        <v>124</v>
      </c>
      <c r="F410" s="35">
        <v>32</v>
      </c>
      <c r="G410" s="92">
        <v>54</v>
      </c>
      <c r="H410" s="37">
        <v>3224</v>
      </c>
      <c r="I410" s="70">
        <v>1195</v>
      </c>
      <c r="J410" s="70">
        <v>1195</v>
      </c>
      <c r="K410" s="39" t="s">
        <v>151</v>
      </c>
      <c r="L410" s="71"/>
      <c r="M410" s="71"/>
      <c r="N410" s="71"/>
      <c r="O410" s="93">
        <v>5410</v>
      </c>
    </row>
    <row r="411" spans="1:15" hidden="1" x14ac:dyDescent="0.25">
      <c r="A411" s="31">
        <f t="shared" si="63"/>
        <v>3225</v>
      </c>
      <c r="B411" s="32">
        <f t="shared" si="60"/>
        <v>32</v>
      </c>
      <c r="C411" s="33" t="str">
        <f t="shared" si="61"/>
        <v>092</v>
      </c>
      <c r="D411" s="33" t="str">
        <f t="shared" si="62"/>
        <v>0922</v>
      </c>
      <c r="E411" s="34" t="s">
        <v>177</v>
      </c>
      <c r="F411" s="35">
        <v>32</v>
      </c>
      <c r="G411" s="36">
        <v>32</v>
      </c>
      <c r="H411" s="37">
        <v>3225</v>
      </c>
      <c r="I411" s="70">
        <v>1196</v>
      </c>
      <c r="J411" s="70">
        <v>1196</v>
      </c>
      <c r="K411" s="39" t="s">
        <v>152</v>
      </c>
      <c r="L411" s="71">
        <v>300</v>
      </c>
      <c r="M411" s="71"/>
      <c r="N411" s="71">
        <v>300</v>
      </c>
      <c r="O411" s="91">
        <v>3210</v>
      </c>
    </row>
    <row r="412" spans="1:15" ht="17.25" hidden="1" customHeight="1" x14ac:dyDescent="0.25">
      <c r="A412" s="31">
        <f t="shared" si="63"/>
        <v>3225</v>
      </c>
      <c r="B412" s="32">
        <f t="shared" si="60"/>
        <v>49</v>
      </c>
      <c r="C412" s="33" t="str">
        <f t="shared" si="61"/>
        <v>091</v>
      </c>
      <c r="D412" s="33" t="str">
        <f t="shared" si="62"/>
        <v>0912</v>
      </c>
      <c r="E412" s="34" t="s">
        <v>124</v>
      </c>
      <c r="F412" s="35">
        <v>32</v>
      </c>
      <c r="G412" s="92">
        <v>49</v>
      </c>
      <c r="H412" s="37">
        <v>3225</v>
      </c>
      <c r="I412" s="70">
        <v>1197</v>
      </c>
      <c r="J412" s="70">
        <v>1197</v>
      </c>
      <c r="K412" s="39" t="s">
        <v>152</v>
      </c>
      <c r="L412" s="71"/>
      <c r="M412" s="71"/>
      <c r="N412" s="71"/>
      <c r="O412" s="93">
        <v>4910</v>
      </c>
    </row>
    <row r="413" spans="1:15" ht="17.25" hidden="1" customHeight="1" x14ac:dyDescent="0.25">
      <c r="A413" s="31">
        <f t="shared" si="63"/>
        <v>3225</v>
      </c>
      <c r="B413" s="32">
        <f t="shared" si="60"/>
        <v>54</v>
      </c>
      <c r="C413" s="33" t="str">
        <f>IF(I413&gt;0,LEFT(E413,3),"  ")</f>
        <v>091</v>
      </c>
      <c r="D413" s="33" t="str">
        <f>IF(I413&gt;0,LEFT(E413,4),"  ")</f>
        <v>0912</v>
      </c>
      <c r="E413" s="34" t="s">
        <v>124</v>
      </c>
      <c r="F413" s="35">
        <v>32</v>
      </c>
      <c r="G413" s="92">
        <v>54</v>
      </c>
      <c r="H413" s="37">
        <v>3225</v>
      </c>
      <c r="I413" s="70">
        <v>1198</v>
      </c>
      <c r="J413" s="70">
        <v>1198</v>
      </c>
      <c r="K413" s="39" t="s">
        <v>152</v>
      </c>
      <c r="L413" s="71"/>
      <c r="M413" s="71">
        <v>10000</v>
      </c>
      <c r="N413" s="71">
        <v>10000</v>
      </c>
      <c r="O413" s="93">
        <v>5410</v>
      </c>
    </row>
    <row r="414" spans="1:15" ht="17.25" hidden="1" customHeight="1" x14ac:dyDescent="0.25">
      <c r="A414" s="31">
        <f t="shared" si="63"/>
        <v>3225</v>
      </c>
      <c r="B414" s="32">
        <f t="shared" si="60"/>
        <v>62</v>
      </c>
      <c r="C414" s="33" t="str">
        <f t="shared" ref="C414" si="69">IF(I414&gt;0,LEFT(E414,3),"  ")</f>
        <v>091</v>
      </c>
      <c r="D414" s="33" t="str">
        <f t="shared" ref="D414" si="70">IF(I414&gt;0,LEFT(E414,4),"  ")</f>
        <v>0912</v>
      </c>
      <c r="E414" s="34" t="s">
        <v>124</v>
      </c>
      <c r="F414" s="35">
        <v>32</v>
      </c>
      <c r="G414" s="92">
        <v>62</v>
      </c>
      <c r="H414" s="37">
        <v>3225</v>
      </c>
      <c r="I414" s="70">
        <v>1199</v>
      </c>
      <c r="J414" s="70">
        <v>1199</v>
      </c>
      <c r="K414" s="39" t="s">
        <v>152</v>
      </c>
      <c r="L414" s="71"/>
      <c r="M414" s="71"/>
      <c r="N414" s="71"/>
      <c r="O414" s="93">
        <v>6210</v>
      </c>
    </row>
    <row r="415" spans="1:15" hidden="1" x14ac:dyDescent="0.25">
      <c r="A415" s="31">
        <f t="shared" si="63"/>
        <v>3227</v>
      </c>
      <c r="B415" s="32">
        <f t="shared" si="60"/>
        <v>32</v>
      </c>
      <c r="C415" s="33" t="str">
        <f t="shared" si="61"/>
        <v>092</v>
      </c>
      <c r="D415" s="33" t="str">
        <f t="shared" si="62"/>
        <v>0922</v>
      </c>
      <c r="E415" s="34" t="s">
        <v>177</v>
      </c>
      <c r="F415" s="35">
        <v>32</v>
      </c>
      <c r="G415" s="36">
        <v>32</v>
      </c>
      <c r="H415" s="37">
        <v>3227</v>
      </c>
      <c r="I415" s="70">
        <v>1200</v>
      </c>
      <c r="J415" s="70">
        <v>1200</v>
      </c>
      <c r="K415" s="39" t="s">
        <v>153</v>
      </c>
      <c r="L415" s="71"/>
      <c r="M415" s="71"/>
      <c r="N415" s="71"/>
      <c r="O415" s="91">
        <v>3210</v>
      </c>
    </row>
    <row r="416" spans="1:15" ht="17.25" hidden="1" customHeight="1" x14ac:dyDescent="0.25">
      <c r="A416" s="31">
        <f>H416</f>
        <v>3227</v>
      </c>
      <c r="B416" s="32">
        <f t="shared" si="60"/>
        <v>49</v>
      </c>
      <c r="C416" s="33" t="str">
        <f t="shared" si="61"/>
        <v>091</v>
      </c>
      <c r="D416" s="33" t="str">
        <f t="shared" si="62"/>
        <v>0912</v>
      </c>
      <c r="E416" s="34" t="s">
        <v>124</v>
      </c>
      <c r="F416" s="35">
        <v>32</v>
      </c>
      <c r="G416" s="92">
        <v>49</v>
      </c>
      <c r="H416" s="37">
        <v>3227</v>
      </c>
      <c r="I416" s="70">
        <v>1201</v>
      </c>
      <c r="J416" s="70">
        <v>1201</v>
      </c>
      <c r="K416" s="39" t="s">
        <v>153</v>
      </c>
      <c r="L416" s="71"/>
      <c r="M416" s="71"/>
      <c r="N416" s="71"/>
      <c r="O416" s="93">
        <v>4910</v>
      </c>
    </row>
    <row r="417" spans="1:15" ht="17.25" hidden="1" customHeight="1" x14ac:dyDescent="0.25">
      <c r="A417" s="31">
        <f t="shared" si="63"/>
        <v>3227</v>
      </c>
      <c r="B417" s="32">
        <f t="shared" si="60"/>
        <v>62</v>
      </c>
      <c r="C417" s="33" t="str">
        <f>IF(I417&gt;0,LEFT(E417,3),"  ")</f>
        <v>091</v>
      </c>
      <c r="D417" s="33" t="str">
        <f>IF(I417&gt;0,LEFT(E417,4),"  ")</f>
        <v>0912</v>
      </c>
      <c r="E417" s="34" t="s">
        <v>124</v>
      </c>
      <c r="F417" s="35">
        <v>32</v>
      </c>
      <c r="G417" s="92">
        <v>62</v>
      </c>
      <c r="H417" s="37">
        <v>3227</v>
      </c>
      <c r="I417" s="70">
        <v>1202</v>
      </c>
      <c r="J417" s="70">
        <v>1202</v>
      </c>
      <c r="K417" s="39" t="s">
        <v>153</v>
      </c>
      <c r="L417" s="71"/>
      <c r="M417" s="71"/>
      <c r="N417" s="71"/>
      <c r="O417" s="93">
        <v>6210</v>
      </c>
    </row>
    <row r="418" spans="1:15" x14ac:dyDescent="0.25">
      <c r="A418" s="31">
        <f t="shared" si="63"/>
        <v>323</v>
      </c>
      <c r="B418" s="32" t="str">
        <f t="shared" si="60"/>
        <v xml:space="preserve"> </v>
      </c>
      <c r="C418" s="33" t="str">
        <f t="shared" si="61"/>
        <v xml:space="preserve">  </v>
      </c>
      <c r="D418" s="33" t="str">
        <f t="shared" si="62"/>
        <v xml:space="preserve">  </v>
      </c>
      <c r="E418" s="34"/>
      <c r="F418" s="35"/>
      <c r="G418" s="36"/>
      <c r="H418" s="37">
        <v>323</v>
      </c>
      <c r="I418" s="38"/>
      <c r="J418" s="38"/>
      <c r="K418" s="39" t="s">
        <v>139</v>
      </c>
      <c r="L418" s="67">
        <f>SUM(L419:L444)</f>
        <v>11210</v>
      </c>
      <c r="M418" s="67">
        <f>SUM(M419:M444)</f>
        <v>2000</v>
      </c>
      <c r="N418" s="67">
        <f>SUM(N419:N444)</f>
        <v>13210</v>
      </c>
      <c r="O418" s="72"/>
    </row>
    <row r="419" spans="1:15" hidden="1" x14ac:dyDescent="0.25">
      <c r="A419" s="31">
        <f t="shared" si="63"/>
        <v>3231</v>
      </c>
      <c r="B419" s="32">
        <f t="shared" si="60"/>
        <v>32</v>
      </c>
      <c r="C419" s="33" t="str">
        <f t="shared" si="61"/>
        <v>092</v>
      </c>
      <c r="D419" s="33" t="str">
        <f t="shared" si="62"/>
        <v>0922</v>
      </c>
      <c r="E419" s="34" t="s">
        <v>177</v>
      </c>
      <c r="F419" s="35">
        <v>32</v>
      </c>
      <c r="G419" s="36">
        <v>32</v>
      </c>
      <c r="H419" s="37">
        <v>3231</v>
      </c>
      <c r="I419" s="70">
        <v>1203</v>
      </c>
      <c r="J419" s="70">
        <v>1203</v>
      </c>
      <c r="K419" s="39" t="s">
        <v>154</v>
      </c>
      <c r="L419" s="71">
        <v>2600</v>
      </c>
      <c r="M419" s="71"/>
      <c r="N419" s="71">
        <v>2600</v>
      </c>
      <c r="O419" s="91">
        <v>3210</v>
      </c>
    </row>
    <row r="420" spans="1:15" ht="17.25" hidden="1" customHeight="1" x14ac:dyDescent="0.25">
      <c r="A420" s="31">
        <f t="shared" si="63"/>
        <v>3231</v>
      </c>
      <c r="B420" s="32">
        <f t="shared" si="60"/>
        <v>49</v>
      </c>
      <c r="C420" s="33" t="str">
        <f t="shared" si="61"/>
        <v>091</v>
      </c>
      <c r="D420" s="33" t="str">
        <f t="shared" si="62"/>
        <v>0912</v>
      </c>
      <c r="E420" s="34" t="s">
        <v>124</v>
      </c>
      <c r="F420" s="35">
        <v>32</v>
      </c>
      <c r="G420" s="92">
        <v>49</v>
      </c>
      <c r="H420" s="37">
        <v>3231</v>
      </c>
      <c r="I420" s="70">
        <v>1204</v>
      </c>
      <c r="J420" s="70">
        <v>1204</v>
      </c>
      <c r="K420" s="39" t="s">
        <v>154</v>
      </c>
      <c r="L420" s="71">
        <v>700</v>
      </c>
      <c r="M420" s="71"/>
      <c r="N420" s="71">
        <v>700</v>
      </c>
      <c r="O420" s="93">
        <v>4910</v>
      </c>
    </row>
    <row r="421" spans="1:15" ht="17.25" hidden="1" customHeight="1" x14ac:dyDescent="0.25">
      <c r="A421" s="31">
        <f t="shared" si="63"/>
        <v>3231</v>
      </c>
      <c r="B421" s="32">
        <f t="shared" si="60"/>
        <v>54</v>
      </c>
      <c r="C421" s="33" t="str">
        <f>IF(I421&gt;0,LEFT(E421,3),"  ")</f>
        <v>091</v>
      </c>
      <c r="D421" s="33" t="str">
        <f>IF(I421&gt;0,LEFT(E421,4),"  ")</f>
        <v>0912</v>
      </c>
      <c r="E421" s="34" t="s">
        <v>124</v>
      </c>
      <c r="F421" s="35">
        <v>32</v>
      </c>
      <c r="G421" s="92">
        <v>54</v>
      </c>
      <c r="H421" s="37">
        <v>3231</v>
      </c>
      <c r="I421" s="70">
        <v>1205</v>
      </c>
      <c r="J421" s="70">
        <v>1205</v>
      </c>
      <c r="K421" s="39" t="s">
        <v>154</v>
      </c>
      <c r="L421" s="71"/>
      <c r="M421" s="71"/>
      <c r="N421" s="71"/>
      <c r="O421" s="93">
        <v>5410</v>
      </c>
    </row>
    <row r="422" spans="1:15" hidden="1" x14ac:dyDescent="0.25">
      <c r="A422" s="31">
        <f t="shared" si="63"/>
        <v>3232</v>
      </c>
      <c r="B422" s="32">
        <f t="shared" si="60"/>
        <v>32</v>
      </c>
      <c r="C422" s="33" t="str">
        <f t="shared" si="61"/>
        <v>092</v>
      </c>
      <c r="D422" s="33" t="str">
        <f t="shared" si="62"/>
        <v>0922</v>
      </c>
      <c r="E422" s="34" t="s">
        <v>177</v>
      </c>
      <c r="F422" s="35">
        <v>32</v>
      </c>
      <c r="G422" s="36">
        <v>32</v>
      </c>
      <c r="H422" s="37">
        <v>3232</v>
      </c>
      <c r="I422" s="70">
        <v>1206</v>
      </c>
      <c r="J422" s="70">
        <v>1206</v>
      </c>
      <c r="K422" s="39" t="s">
        <v>140</v>
      </c>
      <c r="L422" s="71"/>
      <c r="M422" s="71"/>
      <c r="N422" s="71"/>
      <c r="O422" s="91">
        <v>3210</v>
      </c>
    </row>
    <row r="423" spans="1:15" ht="17.25" hidden="1" customHeight="1" x14ac:dyDescent="0.25">
      <c r="A423" s="31">
        <f t="shared" si="63"/>
        <v>3232</v>
      </c>
      <c r="B423" s="32">
        <f t="shared" si="60"/>
        <v>49</v>
      </c>
      <c r="C423" s="33" t="str">
        <f t="shared" si="61"/>
        <v>091</v>
      </c>
      <c r="D423" s="33" t="str">
        <f t="shared" si="62"/>
        <v>0912</v>
      </c>
      <c r="E423" s="34" t="s">
        <v>124</v>
      </c>
      <c r="F423" s="35">
        <v>32</v>
      </c>
      <c r="G423" s="92">
        <v>49</v>
      </c>
      <c r="H423" s="37">
        <v>3232</v>
      </c>
      <c r="I423" s="70">
        <v>1207</v>
      </c>
      <c r="J423" s="70">
        <v>1207</v>
      </c>
      <c r="K423" s="39" t="s">
        <v>140</v>
      </c>
      <c r="L423" s="71"/>
      <c r="M423" s="71"/>
      <c r="N423" s="71"/>
      <c r="O423" s="93">
        <v>4910</v>
      </c>
    </row>
    <row r="424" spans="1:15" hidden="1" x14ac:dyDescent="0.25">
      <c r="A424" s="31">
        <f t="shared" si="63"/>
        <v>3233</v>
      </c>
      <c r="B424" s="32">
        <f t="shared" ref="B424:B489" si="71">IF(J424&gt;0,G424," ")</f>
        <v>32</v>
      </c>
      <c r="C424" s="33" t="str">
        <f t="shared" si="61"/>
        <v>092</v>
      </c>
      <c r="D424" s="33" t="str">
        <f t="shared" si="62"/>
        <v>0922</v>
      </c>
      <c r="E424" s="34" t="s">
        <v>177</v>
      </c>
      <c r="F424" s="35">
        <v>32</v>
      </c>
      <c r="G424" s="36">
        <v>32</v>
      </c>
      <c r="H424" s="37">
        <v>3233</v>
      </c>
      <c r="I424" s="70">
        <v>1208</v>
      </c>
      <c r="J424" s="70">
        <v>1208</v>
      </c>
      <c r="K424" s="39" t="s">
        <v>155</v>
      </c>
      <c r="L424" s="71"/>
      <c r="M424" s="71"/>
      <c r="N424" s="71"/>
      <c r="O424" s="91">
        <v>3210</v>
      </c>
    </row>
    <row r="425" spans="1:15" ht="17.25" hidden="1" customHeight="1" x14ac:dyDescent="0.25">
      <c r="A425" s="31">
        <f t="shared" si="63"/>
        <v>3233</v>
      </c>
      <c r="B425" s="32">
        <f t="shared" si="71"/>
        <v>49</v>
      </c>
      <c r="C425" s="33" t="str">
        <f t="shared" si="61"/>
        <v>091</v>
      </c>
      <c r="D425" s="33" t="str">
        <f t="shared" si="62"/>
        <v>0912</v>
      </c>
      <c r="E425" s="34" t="s">
        <v>124</v>
      </c>
      <c r="F425" s="35">
        <v>32</v>
      </c>
      <c r="G425" s="92">
        <v>49</v>
      </c>
      <c r="H425" s="37">
        <v>3233</v>
      </c>
      <c r="I425" s="70">
        <v>1209</v>
      </c>
      <c r="J425" s="70">
        <v>1209</v>
      </c>
      <c r="K425" s="39" t="s">
        <v>155</v>
      </c>
      <c r="L425" s="71"/>
      <c r="M425" s="71"/>
      <c r="N425" s="71"/>
      <c r="O425" s="93">
        <v>4910</v>
      </c>
    </row>
    <row r="426" spans="1:15" ht="17.25" hidden="1" customHeight="1" x14ac:dyDescent="0.25">
      <c r="A426" s="31">
        <f t="shared" si="63"/>
        <v>3233</v>
      </c>
      <c r="B426" s="32">
        <f t="shared" si="71"/>
        <v>54</v>
      </c>
      <c r="C426" s="33" t="str">
        <f>IF(I426&gt;0,LEFT(E426,3),"  ")</f>
        <v>091</v>
      </c>
      <c r="D426" s="33" t="str">
        <f>IF(I426&gt;0,LEFT(E426,4),"  ")</f>
        <v>0912</v>
      </c>
      <c r="E426" s="34" t="s">
        <v>124</v>
      </c>
      <c r="F426" s="35">
        <v>32</v>
      </c>
      <c r="G426" s="92">
        <v>54</v>
      </c>
      <c r="H426" s="37">
        <v>3233</v>
      </c>
      <c r="I426" s="70">
        <v>1210</v>
      </c>
      <c r="J426" s="70">
        <v>1210</v>
      </c>
      <c r="K426" s="39" t="s">
        <v>155</v>
      </c>
      <c r="L426" s="71"/>
      <c r="M426" s="71"/>
      <c r="N426" s="71"/>
      <c r="O426" s="93">
        <v>5410</v>
      </c>
    </row>
    <row r="427" spans="1:15" hidden="1" x14ac:dyDescent="0.25">
      <c r="A427" s="31">
        <f t="shared" si="63"/>
        <v>3234</v>
      </c>
      <c r="B427" s="32">
        <f t="shared" si="71"/>
        <v>32</v>
      </c>
      <c r="C427" s="33" t="str">
        <f t="shared" si="61"/>
        <v>092</v>
      </c>
      <c r="D427" s="33" t="str">
        <f t="shared" si="62"/>
        <v>0922</v>
      </c>
      <c r="E427" s="34" t="s">
        <v>177</v>
      </c>
      <c r="F427" s="35">
        <v>32</v>
      </c>
      <c r="G427" s="36">
        <v>32</v>
      </c>
      <c r="H427" s="37">
        <v>3234</v>
      </c>
      <c r="I427" s="70">
        <v>1211</v>
      </c>
      <c r="J427" s="70">
        <v>1211</v>
      </c>
      <c r="K427" s="39" t="s">
        <v>156</v>
      </c>
      <c r="L427" s="71"/>
      <c r="M427" s="71"/>
      <c r="N427" s="71"/>
      <c r="O427" s="91">
        <v>3210</v>
      </c>
    </row>
    <row r="428" spans="1:15" ht="17.25" hidden="1" customHeight="1" x14ac:dyDescent="0.25">
      <c r="A428" s="31">
        <f t="shared" ref="A428:A441" si="72">H428</f>
        <v>3234</v>
      </c>
      <c r="B428" s="32">
        <f t="shared" si="71"/>
        <v>49</v>
      </c>
      <c r="C428" s="33" t="str">
        <f t="shared" si="61"/>
        <v>091</v>
      </c>
      <c r="D428" s="33" t="str">
        <f t="shared" si="62"/>
        <v>0912</v>
      </c>
      <c r="E428" s="34" t="s">
        <v>124</v>
      </c>
      <c r="F428" s="35">
        <v>32</v>
      </c>
      <c r="G428" s="92">
        <v>49</v>
      </c>
      <c r="H428" s="37">
        <v>3234</v>
      </c>
      <c r="I428" s="70">
        <v>1212</v>
      </c>
      <c r="J428" s="70">
        <v>1212</v>
      </c>
      <c r="K428" s="39" t="s">
        <v>156</v>
      </c>
      <c r="L428" s="71"/>
      <c r="M428" s="71"/>
      <c r="N428" s="71"/>
      <c r="O428" s="93">
        <v>4910</v>
      </c>
    </row>
    <row r="429" spans="1:15" hidden="1" x14ac:dyDescent="0.25">
      <c r="A429" s="31">
        <f t="shared" si="72"/>
        <v>3235</v>
      </c>
      <c r="B429" s="32">
        <f t="shared" si="71"/>
        <v>32</v>
      </c>
      <c r="C429" s="33" t="str">
        <f t="shared" si="61"/>
        <v>092</v>
      </c>
      <c r="D429" s="33" t="str">
        <f t="shared" si="62"/>
        <v>0922</v>
      </c>
      <c r="E429" s="34" t="s">
        <v>177</v>
      </c>
      <c r="F429" s="35">
        <v>32</v>
      </c>
      <c r="G429" s="36">
        <v>32</v>
      </c>
      <c r="H429" s="37">
        <v>3235</v>
      </c>
      <c r="I429" s="70">
        <v>1213</v>
      </c>
      <c r="J429" s="70">
        <v>1213</v>
      </c>
      <c r="K429" s="39" t="s">
        <v>157</v>
      </c>
      <c r="L429" s="71"/>
      <c r="M429" s="71"/>
      <c r="N429" s="71"/>
      <c r="O429" s="91">
        <v>3210</v>
      </c>
    </row>
    <row r="430" spans="1:15" ht="17.25" hidden="1" customHeight="1" x14ac:dyDescent="0.25">
      <c r="A430" s="31">
        <f t="shared" si="72"/>
        <v>3235</v>
      </c>
      <c r="B430" s="32">
        <f t="shared" si="71"/>
        <v>49</v>
      </c>
      <c r="C430" s="33" t="str">
        <f t="shared" si="61"/>
        <v>091</v>
      </c>
      <c r="D430" s="33" t="str">
        <f t="shared" si="62"/>
        <v>0912</v>
      </c>
      <c r="E430" s="34" t="s">
        <v>124</v>
      </c>
      <c r="F430" s="35">
        <v>32</v>
      </c>
      <c r="G430" s="92">
        <v>49</v>
      </c>
      <c r="H430" s="37">
        <v>3235</v>
      </c>
      <c r="I430" s="70">
        <v>1214</v>
      </c>
      <c r="J430" s="70">
        <v>1214</v>
      </c>
      <c r="K430" s="39" t="s">
        <v>157</v>
      </c>
      <c r="L430" s="71"/>
      <c r="M430" s="71"/>
      <c r="N430" s="71"/>
      <c r="O430" s="93">
        <v>4910</v>
      </c>
    </row>
    <row r="431" spans="1:15" ht="17.25" hidden="1" customHeight="1" x14ac:dyDescent="0.25">
      <c r="A431" s="31">
        <f t="shared" si="72"/>
        <v>3235</v>
      </c>
      <c r="B431" s="32">
        <f t="shared" si="71"/>
        <v>54</v>
      </c>
      <c r="C431" s="33" t="str">
        <f>IF(I431&gt;0,LEFT(E431,3),"  ")</f>
        <v>091</v>
      </c>
      <c r="D431" s="33" t="str">
        <f>IF(I431&gt;0,LEFT(E431,4),"  ")</f>
        <v>0912</v>
      </c>
      <c r="E431" s="34" t="s">
        <v>124</v>
      </c>
      <c r="F431" s="35">
        <v>32</v>
      </c>
      <c r="G431" s="92">
        <v>54</v>
      </c>
      <c r="H431" s="37">
        <v>3235</v>
      </c>
      <c r="I431" s="70">
        <v>1215</v>
      </c>
      <c r="J431" s="70">
        <v>1215</v>
      </c>
      <c r="K431" s="39" t="s">
        <v>157</v>
      </c>
      <c r="L431" s="71"/>
      <c r="M431" s="71"/>
      <c r="N431" s="71"/>
      <c r="O431" s="93">
        <v>5410</v>
      </c>
    </row>
    <row r="432" spans="1:15" hidden="1" x14ac:dyDescent="0.25">
      <c r="A432" s="31">
        <f t="shared" si="72"/>
        <v>3236</v>
      </c>
      <c r="B432" s="32">
        <f t="shared" si="71"/>
        <v>32</v>
      </c>
      <c r="C432" s="33" t="str">
        <f t="shared" si="61"/>
        <v>092</v>
      </c>
      <c r="D432" s="33" t="str">
        <f t="shared" si="62"/>
        <v>0922</v>
      </c>
      <c r="E432" s="34" t="s">
        <v>177</v>
      </c>
      <c r="F432" s="35">
        <v>32</v>
      </c>
      <c r="G432" s="36">
        <v>32</v>
      </c>
      <c r="H432" s="37">
        <v>3236</v>
      </c>
      <c r="I432" s="70">
        <v>1216</v>
      </c>
      <c r="J432" s="70">
        <v>1216</v>
      </c>
      <c r="K432" s="39" t="s">
        <v>158</v>
      </c>
      <c r="L432" s="71"/>
      <c r="M432" s="71"/>
      <c r="N432" s="71"/>
      <c r="O432" s="91">
        <v>3210</v>
      </c>
    </row>
    <row r="433" spans="1:15" ht="17.25" hidden="1" customHeight="1" x14ac:dyDescent="0.25">
      <c r="A433" s="31">
        <f t="shared" si="72"/>
        <v>3236</v>
      </c>
      <c r="B433" s="32">
        <f t="shared" si="71"/>
        <v>49</v>
      </c>
      <c r="C433" s="33" t="str">
        <f t="shared" si="61"/>
        <v>091</v>
      </c>
      <c r="D433" s="33" t="str">
        <f t="shared" si="62"/>
        <v>0912</v>
      </c>
      <c r="E433" s="34" t="s">
        <v>124</v>
      </c>
      <c r="F433" s="35">
        <v>32</v>
      </c>
      <c r="G433" s="92">
        <v>49</v>
      </c>
      <c r="H433" s="37">
        <v>3236</v>
      </c>
      <c r="I433" s="70">
        <v>1217</v>
      </c>
      <c r="J433" s="70">
        <v>1217</v>
      </c>
      <c r="K433" s="39" t="s">
        <v>158</v>
      </c>
      <c r="L433" s="71"/>
      <c r="M433" s="71"/>
      <c r="N433" s="71"/>
      <c r="O433" s="93">
        <v>4910</v>
      </c>
    </row>
    <row r="434" spans="1:15" hidden="1" x14ac:dyDescent="0.25">
      <c r="A434" s="31">
        <f t="shared" si="72"/>
        <v>3237</v>
      </c>
      <c r="B434" s="32">
        <f t="shared" si="71"/>
        <v>32</v>
      </c>
      <c r="C434" s="33" t="str">
        <f t="shared" si="61"/>
        <v>092</v>
      </c>
      <c r="D434" s="33" t="str">
        <f t="shared" si="62"/>
        <v>0922</v>
      </c>
      <c r="E434" s="34" t="s">
        <v>177</v>
      </c>
      <c r="F434" s="35">
        <v>32</v>
      </c>
      <c r="G434" s="36">
        <v>32</v>
      </c>
      <c r="H434" s="37">
        <v>3237</v>
      </c>
      <c r="I434" s="70">
        <v>1218</v>
      </c>
      <c r="J434" s="70">
        <v>1218</v>
      </c>
      <c r="K434" s="39" t="s">
        <v>159</v>
      </c>
      <c r="L434" s="71">
        <v>3650</v>
      </c>
      <c r="M434" s="71"/>
      <c r="N434" s="71">
        <v>3650</v>
      </c>
      <c r="O434" s="91">
        <v>3210</v>
      </c>
    </row>
    <row r="435" spans="1:15" ht="17.25" hidden="1" customHeight="1" x14ac:dyDescent="0.25">
      <c r="A435" s="31">
        <f t="shared" si="72"/>
        <v>3237</v>
      </c>
      <c r="B435" s="32">
        <f t="shared" si="71"/>
        <v>49</v>
      </c>
      <c r="C435" s="33" t="str">
        <f t="shared" si="61"/>
        <v>091</v>
      </c>
      <c r="D435" s="33" t="str">
        <f t="shared" si="62"/>
        <v>0912</v>
      </c>
      <c r="E435" s="34" t="s">
        <v>124</v>
      </c>
      <c r="F435" s="35">
        <v>32</v>
      </c>
      <c r="G435" s="92">
        <v>49</v>
      </c>
      <c r="H435" s="37">
        <v>3237</v>
      </c>
      <c r="I435" s="70">
        <v>1219</v>
      </c>
      <c r="J435" s="70">
        <v>1219</v>
      </c>
      <c r="K435" s="39" t="s">
        <v>159</v>
      </c>
      <c r="L435" s="71">
        <v>1630</v>
      </c>
      <c r="M435" s="71">
        <v>1000</v>
      </c>
      <c r="N435" s="71">
        <v>2630</v>
      </c>
      <c r="O435" s="93">
        <v>4910</v>
      </c>
    </row>
    <row r="436" spans="1:15" ht="17.25" hidden="1" customHeight="1" x14ac:dyDescent="0.25">
      <c r="A436" s="31">
        <f t="shared" si="72"/>
        <v>3237</v>
      </c>
      <c r="B436" s="32">
        <f t="shared" si="71"/>
        <v>54</v>
      </c>
      <c r="C436" s="33" t="str">
        <f>IF(I436&gt;0,LEFT(E436,3),"  ")</f>
        <v>091</v>
      </c>
      <c r="D436" s="33" t="str">
        <f>IF(I436&gt;0,LEFT(E436,4),"  ")</f>
        <v>0912</v>
      </c>
      <c r="E436" s="34" t="s">
        <v>124</v>
      </c>
      <c r="F436" s="35">
        <v>32</v>
      </c>
      <c r="G436" s="92">
        <v>54</v>
      </c>
      <c r="H436" s="37">
        <v>3237</v>
      </c>
      <c r="I436" s="70">
        <v>1220</v>
      </c>
      <c r="J436" s="70">
        <v>1220</v>
      </c>
      <c r="K436" s="39" t="s">
        <v>159</v>
      </c>
      <c r="L436" s="71">
        <v>1630</v>
      </c>
      <c r="M436" s="71">
        <v>1000</v>
      </c>
      <c r="N436" s="71">
        <v>2630</v>
      </c>
      <c r="O436" s="93">
        <v>5410</v>
      </c>
    </row>
    <row r="437" spans="1:15" ht="17.25" hidden="1" customHeight="1" x14ac:dyDescent="0.25">
      <c r="A437" s="31">
        <f t="shared" si="72"/>
        <v>3237</v>
      </c>
      <c r="B437" s="32">
        <f t="shared" si="71"/>
        <v>62</v>
      </c>
      <c r="C437" s="33" t="str">
        <f t="shared" ref="C437" si="73">IF(I437&gt;0,LEFT(E437,3),"  ")</f>
        <v>091</v>
      </c>
      <c r="D437" s="33" t="str">
        <f t="shared" ref="D437" si="74">IF(I437&gt;0,LEFT(E437,4),"  ")</f>
        <v>0912</v>
      </c>
      <c r="E437" s="34" t="s">
        <v>124</v>
      </c>
      <c r="F437" s="35">
        <v>32</v>
      </c>
      <c r="G437" s="92">
        <v>62</v>
      </c>
      <c r="H437" s="37">
        <v>3237</v>
      </c>
      <c r="I437" s="70">
        <v>1221</v>
      </c>
      <c r="J437" s="70">
        <v>1221</v>
      </c>
      <c r="K437" s="39" t="s">
        <v>159</v>
      </c>
      <c r="L437" s="71"/>
      <c r="M437" s="71"/>
      <c r="N437" s="71"/>
      <c r="O437" s="93">
        <v>6210</v>
      </c>
    </row>
    <row r="438" spans="1:15" hidden="1" x14ac:dyDescent="0.25">
      <c r="A438" s="31">
        <f t="shared" si="72"/>
        <v>3238</v>
      </c>
      <c r="B438" s="32">
        <f t="shared" si="71"/>
        <v>32</v>
      </c>
      <c r="C438" s="33" t="str">
        <f t="shared" si="61"/>
        <v>092</v>
      </c>
      <c r="D438" s="33" t="str">
        <f t="shared" si="62"/>
        <v>0922</v>
      </c>
      <c r="E438" s="34" t="s">
        <v>177</v>
      </c>
      <c r="F438" s="35">
        <v>32</v>
      </c>
      <c r="G438" s="36">
        <v>32</v>
      </c>
      <c r="H438" s="37">
        <v>3238</v>
      </c>
      <c r="I438" s="70">
        <v>1222</v>
      </c>
      <c r="J438" s="70">
        <v>1222</v>
      </c>
      <c r="K438" s="39" t="s">
        <v>160</v>
      </c>
      <c r="L438" s="71"/>
      <c r="M438" s="71"/>
      <c r="N438" s="71"/>
      <c r="O438" s="91">
        <v>3210</v>
      </c>
    </row>
    <row r="439" spans="1:15" ht="17.25" hidden="1" customHeight="1" x14ac:dyDescent="0.25">
      <c r="A439" s="31">
        <f t="shared" si="72"/>
        <v>3238</v>
      </c>
      <c r="B439" s="32">
        <f t="shared" si="71"/>
        <v>49</v>
      </c>
      <c r="C439" s="33" t="str">
        <f t="shared" si="61"/>
        <v>091</v>
      </c>
      <c r="D439" s="33" t="str">
        <f t="shared" si="62"/>
        <v>0912</v>
      </c>
      <c r="E439" s="34" t="s">
        <v>124</v>
      </c>
      <c r="F439" s="35">
        <v>32</v>
      </c>
      <c r="G439" s="92">
        <v>49</v>
      </c>
      <c r="H439" s="37">
        <v>3238</v>
      </c>
      <c r="I439" s="70">
        <v>1223</v>
      </c>
      <c r="J439" s="70">
        <v>1223</v>
      </c>
      <c r="K439" s="39" t="s">
        <v>160</v>
      </c>
      <c r="L439" s="71"/>
      <c r="M439" s="71"/>
      <c r="N439" s="71"/>
      <c r="O439" s="93">
        <v>4910</v>
      </c>
    </row>
    <row r="440" spans="1:15" hidden="1" x14ac:dyDescent="0.25">
      <c r="A440" s="31">
        <f t="shared" si="72"/>
        <v>3239</v>
      </c>
      <c r="B440" s="32">
        <f t="shared" si="71"/>
        <v>32</v>
      </c>
      <c r="C440" s="33" t="str">
        <f t="shared" si="61"/>
        <v>092</v>
      </c>
      <c r="D440" s="33" t="str">
        <f t="shared" si="62"/>
        <v>0922</v>
      </c>
      <c r="E440" s="34" t="s">
        <v>177</v>
      </c>
      <c r="F440" s="35">
        <v>32</v>
      </c>
      <c r="G440" s="36">
        <v>32</v>
      </c>
      <c r="H440" s="37">
        <v>3239</v>
      </c>
      <c r="I440" s="70">
        <v>1224</v>
      </c>
      <c r="J440" s="70">
        <v>1224</v>
      </c>
      <c r="K440" s="39" t="s">
        <v>161</v>
      </c>
      <c r="L440" s="71">
        <v>1000</v>
      </c>
      <c r="M440" s="71"/>
      <c r="N440" s="71">
        <v>1000</v>
      </c>
      <c r="O440" s="91">
        <v>3210</v>
      </c>
    </row>
    <row r="441" spans="1:15" ht="17.25" hidden="1" customHeight="1" x14ac:dyDescent="0.25">
      <c r="A441" s="31">
        <f t="shared" si="72"/>
        <v>3239</v>
      </c>
      <c r="B441" s="32">
        <f t="shared" si="71"/>
        <v>49</v>
      </c>
      <c r="C441" s="33" t="str">
        <f t="shared" si="61"/>
        <v>091</v>
      </c>
      <c r="D441" s="33" t="str">
        <f t="shared" si="62"/>
        <v>0912</v>
      </c>
      <c r="E441" s="34" t="s">
        <v>124</v>
      </c>
      <c r="F441" s="35">
        <v>32</v>
      </c>
      <c r="G441" s="92">
        <v>49</v>
      </c>
      <c r="H441" s="37">
        <v>3239</v>
      </c>
      <c r="I441" s="70">
        <v>1225</v>
      </c>
      <c r="J441" s="70">
        <v>1225</v>
      </c>
      <c r="K441" s="39" t="s">
        <v>161</v>
      </c>
      <c r="L441" s="71"/>
      <c r="M441" s="71"/>
      <c r="N441" s="71"/>
      <c r="O441" s="93">
        <v>4910</v>
      </c>
    </row>
    <row r="442" spans="1:15" ht="17.25" hidden="1" customHeight="1" x14ac:dyDescent="0.25">
      <c r="A442" s="31">
        <f>H442</f>
        <v>3239</v>
      </c>
      <c r="B442" s="32">
        <f t="shared" si="71"/>
        <v>54</v>
      </c>
      <c r="C442" s="33" t="str">
        <f t="shared" si="61"/>
        <v>091</v>
      </c>
      <c r="D442" s="33" t="str">
        <f t="shared" si="62"/>
        <v>0912</v>
      </c>
      <c r="E442" s="34" t="s">
        <v>124</v>
      </c>
      <c r="F442" s="35">
        <v>32</v>
      </c>
      <c r="G442" s="92">
        <v>54</v>
      </c>
      <c r="H442" s="37">
        <v>3239</v>
      </c>
      <c r="I442" s="70">
        <v>1226</v>
      </c>
      <c r="J442" s="70">
        <v>1226</v>
      </c>
      <c r="K442" s="39" t="s">
        <v>161</v>
      </c>
      <c r="L442" s="71"/>
      <c r="M442" s="71"/>
      <c r="N442" s="71"/>
      <c r="O442" s="93">
        <v>5410</v>
      </c>
    </row>
    <row r="443" spans="1:15" ht="17.25" hidden="1" customHeight="1" x14ac:dyDescent="0.25">
      <c r="A443" s="31">
        <f t="shared" ref="A443:A506" si="75">H443</f>
        <v>3239</v>
      </c>
      <c r="B443" s="32">
        <f t="shared" si="71"/>
        <v>62</v>
      </c>
      <c r="C443" s="33" t="str">
        <f t="shared" si="61"/>
        <v>091</v>
      </c>
      <c r="D443" s="33" t="str">
        <f t="shared" si="62"/>
        <v>0912</v>
      </c>
      <c r="E443" s="34" t="s">
        <v>124</v>
      </c>
      <c r="F443" s="35">
        <v>32</v>
      </c>
      <c r="G443" s="92">
        <v>62</v>
      </c>
      <c r="H443" s="37">
        <v>3239</v>
      </c>
      <c r="I443" s="70">
        <v>1227</v>
      </c>
      <c r="J443" s="70">
        <v>1227</v>
      </c>
      <c r="K443" s="39" t="s">
        <v>161</v>
      </c>
      <c r="L443" s="71"/>
      <c r="M443" s="71"/>
      <c r="N443" s="71"/>
      <c r="O443" s="93">
        <v>6210</v>
      </c>
    </row>
    <row r="444" spans="1:15" ht="17.25" hidden="1" customHeight="1" x14ac:dyDescent="0.25">
      <c r="A444" s="31">
        <f t="shared" si="75"/>
        <v>3239</v>
      </c>
      <c r="B444" s="32">
        <f t="shared" si="71"/>
        <v>72</v>
      </c>
      <c r="C444" s="33" t="str">
        <f>IF(I444&gt;0,LEFT(E444,3),"  ")</f>
        <v>091</v>
      </c>
      <c r="D444" s="33" t="str">
        <f>IF(I444&gt;0,LEFT(E444,4),"  ")</f>
        <v>0912</v>
      </c>
      <c r="E444" s="34" t="s">
        <v>124</v>
      </c>
      <c r="F444" s="35">
        <v>32</v>
      </c>
      <c r="G444" s="92">
        <v>72</v>
      </c>
      <c r="H444" s="37">
        <v>3239</v>
      </c>
      <c r="I444" s="70">
        <v>1228</v>
      </c>
      <c r="J444" s="70">
        <v>1228</v>
      </c>
      <c r="K444" s="39" t="s">
        <v>161</v>
      </c>
      <c r="L444" s="71"/>
      <c r="M444" s="71"/>
      <c r="N444" s="71"/>
      <c r="O444" s="93">
        <v>7210</v>
      </c>
    </row>
    <row r="445" spans="1:15" ht="14.25" customHeight="1" x14ac:dyDescent="0.25">
      <c r="A445" s="31">
        <f t="shared" si="75"/>
        <v>324</v>
      </c>
      <c r="B445" s="32" t="str">
        <f t="shared" si="71"/>
        <v xml:space="preserve"> </v>
      </c>
      <c r="C445" s="33" t="str">
        <f t="shared" si="61"/>
        <v xml:space="preserve">  </v>
      </c>
      <c r="D445" s="33" t="str">
        <f t="shared" si="62"/>
        <v xml:space="preserve">  </v>
      </c>
      <c r="E445" s="34"/>
      <c r="F445" s="35"/>
      <c r="G445" s="36"/>
      <c r="H445" s="37">
        <v>324</v>
      </c>
      <c r="I445" s="38"/>
      <c r="J445" s="38"/>
      <c r="K445" s="39" t="s">
        <v>162</v>
      </c>
      <c r="L445" s="67">
        <f t="shared" ref="L445:N445" si="76">SUM(L446:L449)</f>
        <v>7800</v>
      </c>
      <c r="M445" s="67">
        <f t="shared" si="76"/>
        <v>-7800</v>
      </c>
      <c r="N445" s="67">
        <f t="shared" si="76"/>
        <v>0</v>
      </c>
      <c r="O445" s="72"/>
    </row>
    <row r="446" spans="1:15" ht="14.25" hidden="1" customHeight="1" x14ac:dyDescent="0.25">
      <c r="A446" s="31">
        <f t="shared" si="75"/>
        <v>3241</v>
      </c>
      <c r="B446" s="32">
        <f t="shared" si="71"/>
        <v>32</v>
      </c>
      <c r="C446" s="33" t="str">
        <f t="shared" si="61"/>
        <v>092</v>
      </c>
      <c r="D446" s="33" t="str">
        <f t="shared" si="62"/>
        <v>0922</v>
      </c>
      <c r="E446" s="34" t="s">
        <v>177</v>
      </c>
      <c r="F446" s="35">
        <v>32</v>
      </c>
      <c r="G446" s="36">
        <v>32</v>
      </c>
      <c r="H446" s="37">
        <v>3241</v>
      </c>
      <c r="I446" s="70">
        <v>1229</v>
      </c>
      <c r="J446" s="70">
        <v>1229</v>
      </c>
      <c r="K446" s="39" t="s">
        <v>162</v>
      </c>
      <c r="L446" s="71"/>
      <c r="M446" s="71"/>
      <c r="N446" s="71"/>
      <c r="O446" s="91">
        <v>3210</v>
      </c>
    </row>
    <row r="447" spans="1:15" ht="14.25" hidden="1" customHeight="1" x14ac:dyDescent="0.25">
      <c r="A447" s="31">
        <f t="shared" si="75"/>
        <v>3241</v>
      </c>
      <c r="B447" s="32">
        <f t="shared" si="71"/>
        <v>49</v>
      </c>
      <c r="C447" s="33" t="str">
        <f t="shared" si="61"/>
        <v>091</v>
      </c>
      <c r="D447" s="33" t="str">
        <f t="shared" si="62"/>
        <v>0912</v>
      </c>
      <c r="E447" s="34" t="s">
        <v>124</v>
      </c>
      <c r="F447" s="35">
        <v>32</v>
      </c>
      <c r="G447" s="92">
        <v>49</v>
      </c>
      <c r="H447" s="37">
        <v>3241</v>
      </c>
      <c r="I447" s="70">
        <v>1230</v>
      </c>
      <c r="J447" s="70">
        <v>1230</v>
      </c>
      <c r="K447" s="39" t="s">
        <v>162</v>
      </c>
      <c r="L447" s="71"/>
      <c r="M447" s="71"/>
      <c r="N447" s="71"/>
      <c r="O447" s="93">
        <v>4910</v>
      </c>
    </row>
    <row r="448" spans="1:15" ht="14.25" hidden="1" customHeight="1" x14ac:dyDescent="0.25">
      <c r="A448" s="31">
        <f t="shared" si="75"/>
        <v>3241</v>
      </c>
      <c r="B448" s="32">
        <f t="shared" si="71"/>
        <v>54</v>
      </c>
      <c r="C448" s="33" t="str">
        <f>IF(I448&gt;0,LEFT(E448,3),"  ")</f>
        <v>091</v>
      </c>
      <c r="D448" s="33" t="str">
        <f>IF(I448&gt;0,LEFT(E448,4),"  ")</f>
        <v>0912</v>
      </c>
      <c r="E448" s="34" t="s">
        <v>124</v>
      </c>
      <c r="F448" s="35">
        <v>32</v>
      </c>
      <c r="G448" s="92">
        <v>54</v>
      </c>
      <c r="H448" s="37">
        <v>3241</v>
      </c>
      <c r="I448" s="70">
        <v>1231</v>
      </c>
      <c r="J448" s="70">
        <v>1231</v>
      </c>
      <c r="K448" s="39" t="s">
        <v>162</v>
      </c>
      <c r="L448" s="71">
        <v>7800</v>
      </c>
      <c r="M448" s="71">
        <v>-7800</v>
      </c>
      <c r="N448" s="71">
        <v>0</v>
      </c>
      <c r="O448" s="93">
        <v>5410</v>
      </c>
    </row>
    <row r="449" spans="1:15" ht="14.25" hidden="1" customHeight="1" x14ac:dyDescent="0.25">
      <c r="A449" s="31">
        <f t="shared" si="75"/>
        <v>3241</v>
      </c>
      <c r="B449" s="32">
        <f t="shared" si="71"/>
        <v>62</v>
      </c>
      <c r="C449" s="33" t="str">
        <f>IF(I449&gt;0,LEFT(E449,3),"  ")</f>
        <v>091</v>
      </c>
      <c r="D449" s="33" t="str">
        <f>IF(I449&gt;0,LEFT(E449,4),"  ")</f>
        <v>0912</v>
      </c>
      <c r="E449" s="34" t="s">
        <v>124</v>
      </c>
      <c r="F449" s="35">
        <v>32</v>
      </c>
      <c r="G449" s="92">
        <v>62</v>
      </c>
      <c r="H449" s="37">
        <v>3241</v>
      </c>
      <c r="I449" s="95">
        <v>1740</v>
      </c>
      <c r="J449" s="70">
        <v>1231</v>
      </c>
      <c r="K449" s="39" t="s">
        <v>162</v>
      </c>
      <c r="L449" s="71"/>
      <c r="M449" s="71"/>
      <c r="N449" s="71"/>
      <c r="O449" s="93">
        <v>6210</v>
      </c>
    </row>
    <row r="450" spans="1:15" ht="14.25" customHeight="1" x14ac:dyDescent="0.25">
      <c r="A450" s="31">
        <f t="shared" si="75"/>
        <v>329</v>
      </c>
      <c r="B450" s="32" t="str">
        <f t="shared" si="71"/>
        <v xml:space="preserve"> </v>
      </c>
      <c r="C450" s="33" t="str">
        <f t="shared" si="61"/>
        <v xml:space="preserve">  </v>
      </c>
      <c r="D450" s="33" t="str">
        <f t="shared" si="62"/>
        <v xml:space="preserve">  </v>
      </c>
      <c r="E450" s="34"/>
      <c r="F450" s="35"/>
      <c r="G450" s="36"/>
      <c r="H450" s="37">
        <v>329</v>
      </c>
      <c r="I450" s="38"/>
      <c r="J450" s="38"/>
      <c r="K450" s="39" t="s">
        <v>163</v>
      </c>
      <c r="L450" s="67">
        <f>SUM(L451:L470)</f>
        <v>12250</v>
      </c>
      <c r="M450" s="67">
        <f>SUM(M451:M470)</f>
        <v>22000</v>
      </c>
      <c r="N450" s="67">
        <f>SUM(N451:N470)</f>
        <v>34250</v>
      </c>
      <c r="O450" s="72"/>
    </row>
    <row r="451" spans="1:15" ht="17.25" hidden="1" customHeight="1" x14ac:dyDescent="0.25">
      <c r="A451" s="31">
        <f t="shared" si="75"/>
        <v>3291</v>
      </c>
      <c r="B451" s="32">
        <f t="shared" si="71"/>
        <v>54</v>
      </c>
      <c r="C451" s="33" t="str">
        <f>IF(I451&gt;0,LEFT(E451,3),"  ")</f>
        <v>091</v>
      </c>
      <c r="D451" s="33" t="str">
        <f>IF(I451&gt;0,LEFT(E451,4),"  ")</f>
        <v>0912</v>
      </c>
      <c r="E451" s="34" t="s">
        <v>124</v>
      </c>
      <c r="F451" s="35">
        <v>32</v>
      </c>
      <c r="G451" s="92">
        <v>54</v>
      </c>
      <c r="H451" s="37">
        <v>3291</v>
      </c>
      <c r="I451" s="70">
        <v>1232</v>
      </c>
      <c r="J451" s="70">
        <v>1232</v>
      </c>
      <c r="K451" s="81" t="s">
        <v>204</v>
      </c>
      <c r="L451" s="71"/>
      <c r="M451" s="71"/>
      <c r="N451" s="71"/>
      <c r="O451" s="93">
        <v>5410</v>
      </c>
    </row>
    <row r="452" spans="1:15" hidden="1" x14ac:dyDescent="0.25">
      <c r="A452" s="31">
        <f t="shared" si="75"/>
        <v>3292</v>
      </c>
      <c r="B452" s="32">
        <f t="shared" si="71"/>
        <v>32</v>
      </c>
      <c r="C452" s="33" t="str">
        <f>IF(I452&gt;0,LEFT(E452,3),"  ")</f>
        <v>092</v>
      </c>
      <c r="D452" s="33" t="str">
        <f>IF(I452&gt;0,LEFT(E452,4),"  ")</f>
        <v>0922</v>
      </c>
      <c r="E452" s="34" t="s">
        <v>177</v>
      </c>
      <c r="F452" s="35">
        <v>32</v>
      </c>
      <c r="G452" s="36">
        <v>32</v>
      </c>
      <c r="H452" s="37">
        <v>3292</v>
      </c>
      <c r="I452" s="70">
        <v>1233</v>
      </c>
      <c r="J452" s="70">
        <v>1233</v>
      </c>
      <c r="K452" s="39" t="s">
        <v>164</v>
      </c>
      <c r="L452" s="71"/>
      <c r="M452" s="71"/>
      <c r="N452" s="71"/>
      <c r="O452" s="91">
        <v>3210</v>
      </c>
    </row>
    <row r="453" spans="1:15" ht="17.25" hidden="1" customHeight="1" x14ac:dyDescent="0.25">
      <c r="A453" s="31">
        <f t="shared" si="75"/>
        <v>3292</v>
      </c>
      <c r="B453" s="32">
        <f t="shared" si="71"/>
        <v>49</v>
      </c>
      <c r="C453" s="33" t="str">
        <f t="shared" ref="C453" si="77">IF(I453&gt;0,LEFT(E453,3),"  ")</f>
        <v>091</v>
      </c>
      <c r="D453" s="33" t="str">
        <f t="shared" ref="D453" si="78">IF(I453&gt;0,LEFT(E453,4),"  ")</f>
        <v>0912</v>
      </c>
      <c r="E453" s="34" t="s">
        <v>124</v>
      </c>
      <c r="F453" s="35">
        <v>32</v>
      </c>
      <c r="G453" s="92">
        <v>49</v>
      </c>
      <c r="H453" s="37">
        <v>3292</v>
      </c>
      <c r="I453" s="70">
        <v>1234</v>
      </c>
      <c r="J453" s="70">
        <v>1234</v>
      </c>
      <c r="K453" s="39" t="s">
        <v>164</v>
      </c>
      <c r="L453" s="71"/>
      <c r="M453" s="71"/>
      <c r="N453" s="71"/>
      <c r="O453" s="93">
        <v>4910</v>
      </c>
    </row>
    <row r="454" spans="1:15" ht="17.25" hidden="1" customHeight="1" x14ac:dyDescent="0.25">
      <c r="A454" s="31">
        <f t="shared" si="75"/>
        <v>3292</v>
      </c>
      <c r="B454" s="32">
        <f t="shared" si="71"/>
        <v>54</v>
      </c>
      <c r="C454" s="33" t="str">
        <f>IF(I454&gt;0,LEFT(E454,3),"  ")</f>
        <v>091</v>
      </c>
      <c r="D454" s="33" t="str">
        <f>IF(I454&gt;0,LEFT(E454,4),"  ")</f>
        <v>0912</v>
      </c>
      <c r="E454" s="34" t="s">
        <v>124</v>
      </c>
      <c r="F454" s="35">
        <v>32</v>
      </c>
      <c r="G454" s="92">
        <v>54</v>
      </c>
      <c r="H454" s="37">
        <v>3292</v>
      </c>
      <c r="I454" s="70">
        <v>1235</v>
      </c>
      <c r="J454" s="70">
        <v>1235</v>
      </c>
      <c r="K454" s="39" t="s">
        <v>164</v>
      </c>
      <c r="L454" s="71"/>
      <c r="M454" s="71"/>
      <c r="N454" s="71"/>
      <c r="O454" s="93">
        <v>5410</v>
      </c>
    </row>
    <row r="455" spans="1:15" hidden="1" x14ac:dyDescent="0.25">
      <c r="A455" s="31">
        <f t="shared" si="75"/>
        <v>3293</v>
      </c>
      <c r="B455" s="32">
        <f t="shared" si="71"/>
        <v>32</v>
      </c>
      <c r="C455" s="33" t="str">
        <f t="shared" si="61"/>
        <v>092</v>
      </c>
      <c r="D455" s="33" t="str">
        <f t="shared" si="62"/>
        <v>0922</v>
      </c>
      <c r="E455" s="34" t="s">
        <v>177</v>
      </c>
      <c r="F455" s="35">
        <v>32</v>
      </c>
      <c r="G455" s="36">
        <v>32</v>
      </c>
      <c r="H455" s="37">
        <v>3293</v>
      </c>
      <c r="I455" s="70">
        <v>1236</v>
      </c>
      <c r="J455" s="70">
        <v>1236</v>
      </c>
      <c r="K455" s="39" t="s">
        <v>165</v>
      </c>
      <c r="L455" s="71">
        <v>6000</v>
      </c>
      <c r="M455" s="71">
        <v>-500</v>
      </c>
      <c r="N455" s="71">
        <v>5500</v>
      </c>
      <c r="O455" s="91">
        <v>3210</v>
      </c>
    </row>
    <row r="456" spans="1:15" ht="17.25" hidden="1" customHeight="1" x14ac:dyDescent="0.25">
      <c r="A456" s="31">
        <f t="shared" si="75"/>
        <v>3293</v>
      </c>
      <c r="B456" s="32">
        <f t="shared" si="71"/>
        <v>49</v>
      </c>
      <c r="C456" s="33" t="str">
        <f t="shared" si="61"/>
        <v>091</v>
      </c>
      <c r="D456" s="33" t="str">
        <f t="shared" si="62"/>
        <v>0912</v>
      </c>
      <c r="E456" s="34" t="s">
        <v>124</v>
      </c>
      <c r="F456" s="35">
        <v>32</v>
      </c>
      <c r="G456" s="92">
        <v>49</v>
      </c>
      <c r="H456" s="37">
        <v>3293</v>
      </c>
      <c r="I456" s="70">
        <v>1237</v>
      </c>
      <c r="J456" s="70">
        <v>1237</v>
      </c>
      <c r="K456" s="39" t="s">
        <v>165</v>
      </c>
      <c r="L456" s="71"/>
      <c r="M456" s="71">
        <v>200</v>
      </c>
      <c r="N456" s="71">
        <v>200</v>
      </c>
      <c r="O456" s="93">
        <v>4910</v>
      </c>
    </row>
    <row r="457" spans="1:15" ht="17.25" hidden="1" customHeight="1" x14ac:dyDescent="0.25">
      <c r="A457" s="31">
        <f t="shared" si="75"/>
        <v>3293</v>
      </c>
      <c r="B457" s="32">
        <f t="shared" si="71"/>
        <v>54</v>
      </c>
      <c r="C457" s="33" t="str">
        <f>IF(I457&gt;0,LEFT(E457,3),"  ")</f>
        <v>091</v>
      </c>
      <c r="D457" s="33" t="str">
        <f>IF(I457&gt;0,LEFT(E457,4),"  ")</f>
        <v>0912</v>
      </c>
      <c r="E457" s="34" t="s">
        <v>124</v>
      </c>
      <c r="F457" s="35">
        <v>32</v>
      </c>
      <c r="G457" s="92">
        <v>54</v>
      </c>
      <c r="H457" s="37">
        <v>3293</v>
      </c>
      <c r="I457" s="70">
        <v>1238</v>
      </c>
      <c r="J457" s="70">
        <v>1238</v>
      </c>
      <c r="K457" s="39" t="s">
        <v>165</v>
      </c>
      <c r="L457" s="71">
        <v>2000</v>
      </c>
      <c r="M457" s="71">
        <v>300</v>
      </c>
      <c r="N457" s="71">
        <v>2300</v>
      </c>
      <c r="O457" s="93">
        <v>5410</v>
      </c>
    </row>
    <row r="458" spans="1:15" ht="17.25" hidden="1" customHeight="1" x14ac:dyDescent="0.25">
      <c r="A458" s="31">
        <f t="shared" si="75"/>
        <v>3293</v>
      </c>
      <c r="B458" s="32">
        <f t="shared" si="71"/>
        <v>62</v>
      </c>
      <c r="C458" s="33" t="str">
        <f t="shared" ref="C458" si="79">IF(I458&gt;0,LEFT(E458,3),"  ")</f>
        <v>091</v>
      </c>
      <c r="D458" s="33" t="str">
        <f t="shared" ref="D458" si="80">IF(I458&gt;0,LEFT(E458,4),"  ")</f>
        <v>0912</v>
      </c>
      <c r="E458" s="34" t="s">
        <v>124</v>
      </c>
      <c r="F458" s="35">
        <v>32</v>
      </c>
      <c r="G458" s="92">
        <v>62</v>
      </c>
      <c r="H458" s="37">
        <v>3293</v>
      </c>
      <c r="I458" s="70">
        <v>1239</v>
      </c>
      <c r="J458" s="70">
        <v>1239</v>
      </c>
      <c r="K458" s="39" t="s">
        <v>165</v>
      </c>
      <c r="L458" s="71"/>
      <c r="M458" s="71"/>
      <c r="N458" s="71"/>
      <c r="O458" s="93">
        <v>6210</v>
      </c>
    </row>
    <row r="459" spans="1:15" hidden="1" x14ac:dyDescent="0.25">
      <c r="A459" s="31">
        <f t="shared" si="75"/>
        <v>3294</v>
      </c>
      <c r="B459" s="32">
        <f t="shared" si="71"/>
        <v>32</v>
      </c>
      <c r="C459" s="33" t="str">
        <f t="shared" si="61"/>
        <v>092</v>
      </c>
      <c r="D459" s="33" t="str">
        <f t="shared" si="62"/>
        <v>0922</v>
      </c>
      <c r="E459" s="34" t="s">
        <v>177</v>
      </c>
      <c r="F459" s="35">
        <v>32</v>
      </c>
      <c r="G459" s="36">
        <v>32</v>
      </c>
      <c r="H459" s="37">
        <v>3294</v>
      </c>
      <c r="I459" s="70">
        <v>1240</v>
      </c>
      <c r="J459" s="70">
        <v>1240</v>
      </c>
      <c r="K459" s="73" t="s">
        <v>166</v>
      </c>
      <c r="L459" s="71"/>
      <c r="M459" s="71"/>
      <c r="N459" s="71"/>
      <c r="O459" s="91">
        <v>3210</v>
      </c>
    </row>
    <row r="460" spans="1:15" ht="17.25" hidden="1" customHeight="1" x14ac:dyDescent="0.25">
      <c r="A460" s="31">
        <f t="shared" si="75"/>
        <v>3294</v>
      </c>
      <c r="B460" s="32">
        <f t="shared" si="71"/>
        <v>49</v>
      </c>
      <c r="C460" s="33" t="str">
        <f t="shared" si="61"/>
        <v>091</v>
      </c>
      <c r="D460" s="33" t="str">
        <f t="shared" si="62"/>
        <v>0912</v>
      </c>
      <c r="E460" s="34" t="s">
        <v>124</v>
      </c>
      <c r="F460" s="35">
        <v>32</v>
      </c>
      <c r="G460" s="92">
        <v>49</v>
      </c>
      <c r="H460" s="37">
        <v>3294</v>
      </c>
      <c r="I460" s="70">
        <v>1241</v>
      </c>
      <c r="J460" s="70">
        <v>1241</v>
      </c>
      <c r="K460" s="73" t="s">
        <v>166</v>
      </c>
      <c r="L460" s="71"/>
      <c r="M460" s="71"/>
      <c r="N460" s="71"/>
      <c r="O460" s="93">
        <v>4910</v>
      </c>
    </row>
    <row r="461" spans="1:15" hidden="1" x14ac:dyDescent="0.25">
      <c r="A461" s="31">
        <f t="shared" si="75"/>
        <v>3295</v>
      </c>
      <c r="B461" s="32">
        <f t="shared" si="71"/>
        <v>32</v>
      </c>
      <c r="C461" s="33" t="str">
        <f t="shared" si="61"/>
        <v>092</v>
      </c>
      <c r="D461" s="33" t="str">
        <f t="shared" si="62"/>
        <v>0922</v>
      </c>
      <c r="E461" s="34" t="s">
        <v>177</v>
      </c>
      <c r="F461" s="35">
        <v>32</v>
      </c>
      <c r="G461" s="36">
        <v>32</v>
      </c>
      <c r="H461" s="37">
        <v>3295</v>
      </c>
      <c r="I461" s="70">
        <v>1242</v>
      </c>
      <c r="J461" s="70">
        <v>1242</v>
      </c>
      <c r="K461" s="39" t="s">
        <v>167</v>
      </c>
      <c r="L461" s="71"/>
      <c r="M461" s="71"/>
      <c r="N461" s="71"/>
      <c r="O461" s="91">
        <v>3210</v>
      </c>
    </row>
    <row r="462" spans="1:15" ht="17.25" hidden="1" customHeight="1" x14ac:dyDescent="0.25">
      <c r="A462" s="31">
        <f t="shared" si="75"/>
        <v>3295</v>
      </c>
      <c r="B462" s="32">
        <f t="shared" si="71"/>
        <v>49</v>
      </c>
      <c r="C462" s="33" t="str">
        <f t="shared" si="61"/>
        <v>091</v>
      </c>
      <c r="D462" s="33" t="str">
        <f t="shared" si="62"/>
        <v>0912</v>
      </c>
      <c r="E462" s="34" t="s">
        <v>124</v>
      </c>
      <c r="F462" s="35">
        <v>32</v>
      </c>
      <c r="G462" s="92">
        <v>49</v>
      </c>
      <c r="H462" s="37">
        <v>3295</v>
      </c>
      <c r="I462" s="70">
        <v>1243</v>
      </c>
      <c r="J462" s="70">
        <v>1243</v>
      </c>
      <c r="K462" s="39" t="s">
        <v>167</v>
      </c>
      <c r="L462" s="71"/>
      <c r="M462" s="71"/>
      <c r="N462" s="71"/>
      <c r="O462" s="93">
        <v>4910</v>
      </c>
    </row>
    <row r="463" spans="1:15" ht="17.25" hidden="1" customHeight="1" x14ac:dyDescent="0.25">
      <c r="A463" s="31">
        <f t="shared" si="75"/>
        <v>3295</v>
      </c>
      <c r="B463" s="32">
        <f t="shared" si="71"/>
        <v>54</v>
      </c>
      <c r="C463" s="33" t="str">
        <f>IF(I463&gt;0,LEFT(E463,3),"  ")</f>
        <v>091</v>
      </c>
      <c r="D463" s="33" t="str">
        <f>IF(I463&gt;0,LEFT(E463,4),"  ")</f>
        <v>0912</v>
      </c>
      <c r="E463" s="34" t="s">
        <v>124</v>
      </c>
      <c r="F463" s="35">
        <v>32</v>
      </c>
      <c r="G463" s="92">
        <v>54</v>
      </c>
      <c r="H463" s="37">
        <v>3295</v>
      </c>
      <c r="I463" s="70">
        <v>1244</v>
      </c>
      <c r="J463" s="70">
        <v>1244</v>
      </c>
      <c r="K463" s="39" t="s">
        <v>167</v>
      </c>
      <c r="L463" s="71">
        <v>0</v>
      </c>
      <c r="M463" s="71">
        <v>21000</v>
      </c>
      <c r="N463" s="71">
        <v>21000</v>
      </c>
      <c r="O463" s="93">
        <v>5410</v>
      </c>
    </row>
    <row r="464" spans="1:15" hidden="1" x14ac:dyDescent="0.25">
      <c r="A464" s="31">
        <f t="shared" si="75"/>
        <v>3296</v>
      </c>
      <c r="B464" s="32">
        <f t="shared" si="71"/>
        <v>32</v>
      </c>
      <c r="C464" s="33" t="str">
        <f t="shared" si="61"/>
        <v>092</v>
      </c>
      <c r="D464" s="33" t="str">
        <f t="shared" si="62"/>
        <v>0922</v>
      </c>
      <c r="E464" s="34" t="s">
        <v>177</v>
      </c>
      <c r="F464" s="35">
        <v>32</v>
      </c>
      <c r="G464" s="36">
        <v>32</v>
      </c>
      <c r="H464" s="37">
        <v>3296</v>
      </c>
      <c r="I464" s="70">
        <v>1245</v>
      </c>
      <c r="J464" s="70">
        <v>1245</v>
      </c>
      <c r="K464" s="39" t="s">
        <v>220</v>
      </c>
      <c r="L464" s="71"/>
      <c r="M464" s="71"/>
      <c r="N464" s="71"/>
      <c r="O464" s="91">
        <v>3210</v>
      </c>
    </row>
    <row r="465" spans="1:15" ht="17.25" hidden="1" customHeight="1" x14ac:dyDescent="0.25">
      <c r="A465" s="31">
        <f t="shared" si="75"/>
        <v>3296</v>
      </c>
      <c r="B465" s="32">
        <f t="shared" si="71"/>
        <v>49</v>
      </c>
      <c r="C465" s="33" t="str">
        <f t="shared" si="61"/>
        <v>091</v>
      </c>
      <c r="D465" s="33" t="str">
        <f t="shared" si="62"/>
        <v>0912</v>
      </c>
      <c r="E465" s="34" t="s">
        <v>124</v>
      </c>
      <c r="F465" s="35">
        <v>32</v>
      </c>
      <c r="G465" s="92">
        <v>49</v>
      </c>
      <c r="H465" s="37">
        <v>3296</v>
      </c>
      <c r="I465" s="70">
        <v>1246</v>
      </c>
      <c r="J465" s="70">
        <v>1246</v>
      </c>
      <c r="K465" s="39" t="s">
        <v>220</v>
      </c>
      <c r="L465" s="71"/>
      <c r="M465" s="71"/>
      <c r="N465" s="71"/>
      <c r="O465" s="93">
        <v>4910</v>
      </c>
    </row>
    <row r="466" spans="1:15" hidden="1" x14ac:dyDescent="0.25">
      <c r="A466" s="31">
        <f t="shared" si="75"/>
        <v>3299</v>
      </c>
      <c r="B466" s="32">
        <f t="shared" si="71"/>
        <v>32</v>
      </c>
      <c r="C466" s="33" t="str">
        <f t="shared" si="61"/>
        <v>092</v>
      </c>
      <c r="D466" s="33" t="str">
        <f t="shared" si="62"/>
        <v>0922</v>
      </c>
      <c r="E466" s="34" t="s">
        <v>177</v>
      </c>
      <c r="F466" s="35">
        <v>32</v>
      </c>
      <c r="G466" s="36">
        <v>32</v>
      </c>
      <c r="H466" s="37">
        <v>3299</v>
      </c>
      <c r="I466" s="70">
        <v>1247</v>
      </c>
      <c r="J466" s="70">
        <v>1247</v>
      </c>
      <c r="K466" s="39" t="s">
        <v>163</v>
      </c>
      <c r="L466" s="71">
        <v>2350</v>
      </c>
      <c r="M466" s="71">
        <f>+N466-L466</f>
        <v>500</v>
      </c>
      <c r="N466" s="71">
        <v>2850</v>
      </c>
      <c r="O466" s="91">
        <v>3210</v>
      </c>
    </row>
    <row r="467" spans="1:15" ht="17.25" hidden="1" customHeight="1" x14ac:dyDescent="0.25">
      <c r="A467" s="31">
        <f t="shared" si="75"/>
        <v>3299</v>
      </c>
      <c r="B467" s="32">
        <f t="shared" si="71"/>
        <v>49</v>
      </c>
      <c r="C467" s="33" t="str">
        <f t="shared" si="61"/>
        <v>091</v>
      </c>
      <c r="D467" s="33" t="str">
        <f t="shared" si="62"/>
        <v>0912</v>
      </c>
      <c r="E467" s="34" t="s">
        <v>124</v>
      </c>
      <c r="F467" s="35">
        <v>32</v>
      </c>
      <c r="G467" s="92">
        <v>49</v>
      </c>
      <c r="H467" s="37">
        <v>3299</v>
      </c>
      <c r="I467" s="70">
        <v>1248</v>
      </c>
      <c r="J467" s="70">
        <v>1248</v>
      </c>
      <c r="K467" s="39" t="s">
        <v>163</v>
      </c>
      <c r="L467" s="71"/>
      <c r="M467" s="71">
        <v>300</v>
      </c>
      <c r="N467" s="71">
        <v>300</v>
      </c>
      <c r="O467" s="93">
        <v>4910</v>
      </c>
    </row>
    <row r="468" spans="1:15" ht="17.25" hidden="1" customHeight="1" x14ac:dyDescent="0.25">
      <c r="A468" s="31">
        <f>H468</f>
        <v>3299</v>
      </c>
      <c r="B468" s="32">
        <f t="shared" si="71"/>
        <v>54</v>
      </c>
      <c r="C468" s="33" t="str">
        <f t="shared" si="61"/>
        <v>091</v>
      </c>
      <c r="D468" s="33" t="str">
        <f t="shared" si="62"/>
        <v>0912</v>
      </c>
      <c r="E468" s="34" t="s">
        <v>124</v>
      </c>
      <c r="F468" s="35">
        <v>32</v>
      </c>
      <c r="G468" s="92">
        <v>54</v>
      </c>
      <c r="H468" s="37">
        <v>3299</v>
      </c>
      <c r="I468" s="70">
        <v>1249</v>
      </c>
      <c r="J468" s="70">
        <v>1249</v>
      </c>
      <c r="K468" s="39" t="s">
        <v>163</v>
      </c>
      <c r="L468" s="71"/>
      <c r="M468" s="71">
        <v>200</v>
      </c>
      <c r="N468" s="71">
        <v>200</v>
      </c>
      <c r="O468" s="93">
        <v>5410</v>
      </c>
    </row>
    <row r="469" spans="1:15" ht="17.25" hidden="1" customHeight="1" x14ac:dyDescent="0.25">
      <c r="A469" s="31">
        <f t="shared" si="75"/>
        <v>3299</v>
      </c>
      <c r="B469" s="32">
        <f t="shared" si="71"/>
        <v>62</v>
      </c>
      <c r="C469" s="33" t="str">
        <f t="shared" si="61"/>
        <v>091</v>
      </c>
      <c r="D469" s="33" t="str">
        <f t="shared" si="62"/>
        <v>0912</v>
      </c>
      <c r="E469" s="34" t="s">
        <v>124</v>
      </c>
      <c r="F469" s="35">
        <v>32</v>
      </c>
      <c r="G469" s="92">
        <v>62</v>
      </c>
      <c r="H469" s="37">
        <v>3299</v>
      </c>
      <c r="I469" s="70">
        <v>1250</v>
      </c>
      <c r="J469" s="70">
        <v>1250</v>
      </c>
      <c r="K469" s="39" t="s">
        <v>163</v>
      </c>
      <c r="L469" s="71">
        <v>1000</v>
      </c>
      <c r="M469" s="71"/>
      <c r="N469" s="71">
        <v>1000</v>
      </c>
      <c r="O469" s="93">
        <v>6210</v>
      </c>
    </row>
    <row r="470" spans="1:15" ht="17.25" hidden="1" customHeight="1" x14ac:dyDescent="0.25">
      <c r="A470" s="31">
        <f t="shared" si="75"/>
        <v>3299</v>
      </c>
      <c r="B470" s="32">
        <f t="shared" si="71"/>
        <v>72</v>
      </c>
      <c r="C470" s="33" t="str">
        <f>IF(I470&gt;0,LEFT(E470,3),"  ")</f>
        <v>091</v>
      </c>
      <c r="D470" s="33" t="str">
        <f>IF(I470&gt;0,LEFT(E470,4),"  ")</f>
        <v>0912</v>
      </c>
      <c r="E470" s="34" t="s">
        <v>124</v>
      </c>
      <c r="F470" s="35">
        <v>32</v>
      </c>
      <c r="G470" s="92">
        <v>72</v>
      </c>
      <c r="H470" s="37">
        <v>3299</v>
      </c>
      <c r="I470" s="70">
        <v>1251</v>
      </c>
      <c r="J470" s="70">
        <v>1251</v>
      </c>
      <c r="K470" s="39" t="s">
        <v>163</v>
      </c>
      <c r="L470" s="71">
        <v>900</v>
      </c>
      <c r="M470" s="71"/>
      <c r="N470" s="71">
        <v>900</v>
      </c>
      <c r="O470" s="93">
        <v>7210</v>
      </c>
    </row>
    <row r="471" spans="1:15" hidden="1" x14ac:dyDescent="0.25">
      <c r="A471" s="31">
        <f t="shared" si="75"/>
        <v>34</v>
      </c>
      <c r="B471" s="32" t="str">
        <f t="shared" si="71"/>
        <v xml:space="preserve"> </v>
      </c>
      <c r="C471" s="33" t="str">
        <f t="shared" si="61"/>
        <v xml:space="preserve">  </v>
      </c>
      <c r="D471" s="33" t="str">
        <f t="shared" si="62"/>
        <v xml:space="preserve">  </v>
      </c>
      <c r="E471" s="34"/>
      <c r="F471" s="35"/>
      <c r="G471" s="36"/>
      <c r="H471" s="37">
        <v>34</v>
      </c>
      <c r="I471" s="38"/>
      <c r="J471" s="38"/>
      <c r="K471" s="39" t="s">
        <v>168</v>
      </c>
      <c r="L471" s="67">
        <f>SUM(L472,L474)</f>
        <v>3000</v>
      </c>
      <c r="M471" s="67">
        <f>SUM(M472,M474)</f>
        <v>0</v>
      </c>
      <c r="N471" s="67">
        <f>SUM(N472,N474)</f>
        <v>3000</v>
      </c>
      <c r="O471" s="72"/>
    </row>
    <row r="472" spans="1:15" hidden="1" x14ac:dyDescent="0.25">
      <c r="A472" s="31">
        <f t="shared" si="75"/>
        <v>342</v>
      </c>
      <c r="B472" s="32" t="str">
        <f t="shared" si="71"/>
        <v xml:space="preserve"> </v>
      </c>
      <c r="C472" s="33" t="str">
        <f t="shared" si="61"/>
        <v xml:space="preserve">  </v>
      </c>
      <c r="D472" s="33" t="str">
        <f t="shared" si="62"/>
        <v xml:space="preserve">  </v>
      </c>
      <c r="E472" s="34"/>
      <c r="F472" s="35"/>
      <c r="G472" s="36"/>
      <c r="H472" s="37">
        <v>342</v>
      </c>
      <c r="I472" s="38"/>
      <c r="J472" s="38"/>
      <c r="K472" s="39" t="s">
        <v>221</v>
      </c>
      <c r="L472" s="67">
        <f>SUM(L473)</f>
        <v>0</v>
      </c>
      <c r="M472" s="67">
        <f>SUM(M473)</f>
        <v>0</v>
      </c>
      <c r="N472" s="67">
        <f>SUM(N473)</f>
        <v>0</v>
      </c>
    </row>
    <row r="473" spans="1:15" ht="25.5" hidden="1" x14ac:dyDescent="0.25">
      <c r="A473" s="31">
        <f t="shared" si="75"/>
        <v>3423</v>
      </c>
      <c r="B473" s="32">
        <f t="shared" si="71"/>
        <v>32</v>
      </c>
      <c r="C473" s="33" t="str">
        <f t="shared" si="61"/>
        <v>092</v>
      </c>
      <c r="D473" s="33" t="str">
        <f t="shared" si="62"/>
        <v>0922</v>
      </c>
      <c r="E473" s="34" t="s">
        <v>177</v>
      </c>
      <c r="F473" s="35">
        <v>32</v>
      </c>
      <c r="G473" s="36">
        <v>32</v>
      </c>
      <c r="H473" s="37">
        <v>3423</v>
      </c>
      <c r="I473" s="70">
        <v>1252</v>
      </c>
      <c r="J473" s="70">
        <v>1252</v>
      </c>
      <c r="K473" s="39" t="s">
        <v>222</v>
      </c>
      <c r="L473" s="71"/>
      <c r="M473" s="71"/>
      <c r="N473" s="71"/>
      <c r="O473" s="91">
        <v>3210</v>
      </c>
    </row>
    <row r="474" spans="1:15" x14ac:dyDescent="0.25">
      <c r="A474" s="31">
        <f t="shared" si="75"/>
        <v>343</v>
      </c>
      <c r="B474" s="32" t="str">
        <f t="shared" si="71"/>
        <v xml:space="preserve"> </v>
      </c>
      <c r="C474" s="33" t="str">
        <f t="shared" si="61"/>
        <v xml:space="preserve">  </v>
      </c>
      <c r="D474" s="33" t="str">
        <f t="shared" si="62"/>
        <v xml:space="preserve">  </v>
      </c>
      <c r="E474" s="34"/>
      <c r="F474" s="35"/>
      <c r="G474" s="36"/>
      <c r="H474" s="37">
        <v>343</v>
      </c>
      <c r="I474" s="38"/>
      <c r="J474" s="38"/>
      <c r="K474" s="39" t="s">
        <v>169</v>
      </c>
      <c r="L474" s="67">
        <f>SUM(L475:L483)</f>
        <v>3000</v>
      </c>
      <c r="M474" s="67">
        <f>SUM(M475:M483)</f>
        <v>0</v>
      </c>
      <c r="N474" s="67">
        <f>SUM(N475:N483)</f>
        <v>3000</v>
      </c>
      <c r="O474" s="72"/>
    </row>
    <row r="475" spans="1:15" hidden="1" x14ac:dyDescent="0.25">
      <c r="A475" s="31">
        <f t="shared" si="75"/>
        <v>3431</v>
      </c>
      <c r="B475" s="32">
        <f t="shared" si="71"/>
        <v>32</v>
      </c>
      <c r="C475" s="33" t="str">
        <f t="shared" si="61"/>
        <v>092</v>
      </c>
      <c r="D475" s="33" t="str">
        <f t="shared" si="62"/>
        <v>0922</v>
      </c>
      <c r="E475" s="34" t="s">
        <v>177</v>
      </c>
      <c r="F475" s="35">
        <v>32</v>
      </c>
      <c r="G475" s="36">
        <v>32</v>
      </c>
      <c r="H475" s="37">
        <v>3431</v>
      </c>
      <c r="I475" s="70">
        <v>1253</v>
      </c>
      <c r="J475" s="70">
        <v>1253</v>
      </c>
      <c r="K475" s="39" t="s">
        <v>170</v>
      </c>
      <c r="L475" s="71">
        <v>3000</v>
      </c>
      <c r="M475" s="71"/>
      <c r="N475" s="71">
        <v>3000</v>
      </c>
      <c r="O475" s="91">
        <v>3210</v>
      </c>
    </row>
    <row r="476" spans="1:15" ht="17.25" hidden="1" customHeight="1" x14ac:dyDescent="0.25">
      <c r="A476" s="31">
        <f t="shared" si="75"/>
        <v>3431</v>
      </c>
      <c r="B476" s="32">
        <f t="shared" si="71"/>
        <v>49</v>
      </c>
      <c r="C476" s="33" t="str">
        <f t="shared" si="61"/>
        <v>091</v>
      </c>
      <c r="D476" s="33" t="str">
        <f t="shared" si="62"/>
        <v>0912</v>
      </c>
      <c r="E476" s="34" t="s">
        <v>124</v>
      </c>
      <c r="F476" s="35">
        <v>32</v>
      </c>
      <c r="G476" s="92">
        <v>49</v>
      </c>
      <c r="H476" s="37">
        <v>3431</v>
      </c>
      <c r="I476" s="70">
        <v>1254</v>
      </c>
      <c r="J476" s="70">
        <v>1254</v>
      </c>
      <c r="K476" s="39" t="s">
        <v>170</v>
      </c>
      <c r="L476" s="71"/>
      <c r="M476" s="71"/>
      <c r="N476" s="71"/>
      <c r="O476" s="93">
        <v>4910</v>
      </c>
    </row>
    <row r="477" spans="1:15" ht="17.25" hidden="1" customHeight="1" x14ac:dyDescent="0.25">
      <c r="A477" s="31">
        <f t="shared" si="75"/>
        <v>3431</v>
      </c>
      <c r="B477" s="32">
        <f t="shared" si="71"/>
        <v>54</v>
      </c>
      <c r="C477" s="33" t="str">
        <f>IF(I477&gt;0,LEFT(E477,3),"  ")</f>
        <v>091</v>
      </c>
      <c r="D477" s="33" t="str">
        <f>IF(I477&gt;0,LEFT(E477,4),"  ")</f>
        <v>0912</v>
      </c>
      <c r="E477" s="34" t="s">
        <v>124</v>
      </c>
      <c r="F477" s="35">
        <v>32</v>
      </c>
      <c r="G477" s="92">
        <v>54</v>
      </c>
      <c r="H477" s="37">
        <v>3431</v>
      </c>
      <c r="I477" s="70">
        <v>1255</v>
      </c>
      <c r="J477" s="70">
        <v>1255</v>
      </c>
      <c r="K477" s="39" t="s">
        <v>170</v>
      </c>
      <c r="L477" s="71"/>
      <c r="M477" s="71"/>
      <c r="N477" s="71"/>
      <c r="O477" s="93">
        <v>5410</v>
      </c>
    </row>
    <row r="478" spans="1:15" ht="24.75" hidden="1" customHeight="1" x14ac:dyDescent="0.25">
      <c r="A478" s="31">
        <f t="shared" si="75"/>
        <v>3432</v>
      </c>
      <c r="B478" s="32">
        <f t="shared" si="71"/>
        <v>49</v>
      </c>
      <c r="C478" s="33" t="str">
        <f t="shared" ref="C478" si="81">IF(I478&gt;0,LEFT(E478,3),"  ")</f>
        <v>091</v>
      </c>
      <c r="D478" s="33" t="str">
        <f t="shared" ref="D478" si="82">IF(I478&gt;0,LEFT(E478,4),"  ")</f>
        <v>0912</v>
      </c>
      <c r="E478" s="34" t="s">
        <v>124</v>
      </c>
      <c r="F478" s="35">
        <v>32</v>
      </c>
      <c r="G478" s="92">
        <v>49</v>
      </c>
      <c r="H478" s="37">
        <v>3432</v>
      </c>
      <c r="I478" s="70">
        <v>1256</v>
      </c>
      <c r="J478" s="70">
        <v>1256</v>
      </c>
      <c r="K478" s="39" t="s">
        <v>205</v>
      </c>
      <c r="L478" s="71"/>
      <c r="M478" s="71"/>
      <c r="N478" s="71"/>
      <c r="O478" s="93">
        <v>4910</v>
      </c>
    </row>
    <row r="479" spans="1:15" ht="25.5" hidden="1" customHeight="1" x14ac:dyDescent="0.25">
      <c r="A479" s="31">
        <f t="shared" si="75"/>
        <v>3432</v>
      </c>
      <c r="B479" s="32">
        <f t="shared" si="71"/>
        <v>54</v>
      </c>
      <c r="C479" s="33" t="str">
        <f>IF(I479&gt;0,LEFT(E479,3),"  ")</f>
        <v>091</v>
      </c>
      <c r="D479" s="33" t="str">
        <f>IF(I479&gt;0,LEFT(E479,4),"  ")</f>
        <v>0912</v>
      </c>
      <c r="E479" s="34" t="s">
        <v>124</v>
      </c>
      <c r="F479" s="35">
        <v>32</v>
      </c>
      <c r="G479" s="92">
        <v>54</v>
      </c>
      <c r="H479" s="37">
        <v>3432</v>
      </c>
      <c r="I479" s="70">
        <v>1257</v>
      </c>
      <c r="J479" s="70">
        <v>1257</v>
      </c>
      <c r="K479" s="39" t="s">
        <v>205</v>
      </c>
      <c r="L479" s="71"/>
      <c r="M479" s="71"/>
      <c r="N479" s="71"/>
      <c r="O479" s="93">
        <v>5410</v>
      </c>
    </row>
    <row r="480" spans="1:15" hidden="1" x14ac:dyDescent="0.25">
      <c r="A480" s="31">
        <f t="shared" si="75"/>
        <v>3433</v>
      </c>
      <c r="B480" s="32">
        <f t="shared" si="71"/>
        <v>32</v>
      </c>
      <c r="C480" s="33" t="str">
        <f t="shared" si="61"/>
        <v>092</v>
      </c>
      <c r="D480" s="33" t="str">
        <f t="shared" si="62"/>
        <v>0922</v>
      </c>
      <c r="E480" s="34" t="s">
        <v>177</v>
      </c>
      <c r="F480" s="35">
        <v>32</v>
      </c>
      <c r="G480" s="36">
        <v>32</v>
      </c>
      <c r="H480" s="37">
        <v>3433</v>
      </c>
      <c r="I480" s="70">
        <v>1258</v>
      </c>
      <c r="J480" s="70">
        <v>1258</v>
      </c>
      <c r="K480" s="39" t="s">
        <v>171</v>
      </c>
      <c r="L480" s="71"/>
      <c r="M480" s="71"/>
      <c r="N480" s="71"/>
      <c r="O480" s="91">
        <v>3210</v>
      </c>
    </row>
    <row r="481" spans="1:15" ht="17.25" hidden="1" customHeight="1" x14ac:dyDescent="0.25">
      <c r="A481" s="31">
        <f t="shared" si="75"/>
        <v>3433</v>
      </c>
      <c r="B481" s="32">
        <f t="shared" si="71"/>
        <v>49</v>
      </c>
      <c r="C481" s="33" t="str">
        <f t="shared" si="61"/>
        <v>091</v>
      </c>
      <c r="D481" s="33" t="str">
        <f t="shared" si="62"/>
        <v>0912</v>
      </c>
      <c r="E481" s="34" t="s">
        <v>124</v>
      </c>
      <c r="F481" s="35">
        <v>32</v>
      </c>
      <c r="G481" s="92">
        <v>49</v>
      </c>
      <c r="H481" s="37">
        <v>3433</v>
      </c>
      <c r="I481" s="70">
        <v>1259</v>
      </c>
      <c r="J481" s="70">
        <v>1259</v>
      </c>
      <c r="K481" s="39" t="s">
        <v>171</v>
      </c>
      <c r="L481" s="71"/>
      <c r="M481" s="71"/>
      <c r="N481" s="71"/>
      <c r="O481" s="93">
        <v>4910</v>
      </c>
    </row>
    <row r="482" spans="1:15" ht="17.25" hidden="1" customHeight="1" x14ac:dyDescent="0.25">
      <c r="A482" s="31">
        <f t="shared" si="75"/>
        <v>3434</v>
      </c>
      <c r="B482" s="32">
        <f t="shared" si="71"/>
        <v>32</v>
      </c>
      <c r="C482" s="33" t="str">
        <f t="shared" si="61"/>
        <v>091</v>
      </c>
      <c r="D482" s="33" t="str">
        <f t="shared" si="62"/>
        <v>0912</v>
      </c>
      <c r="E482" s="34" t="s">
        <v>124</v>
      </c>
      <c r="F482" s="35">
        <v>32</v>
      </c>
      <c r="G482" s="92">
        <v>32</v>
      </c>
      <c r="H482" s="37">
        <v>3434</v>
      </c>
      <c r="I482" s="95">
        <v>1741</v>
      </c>
      <c r="J482" s="70">
        <v>1260</v>
      </c>
      <c r="K482" s="39" t="s">
        <v>172</v>
      </c>
      <c r="L482" s="71"/>
      <c r="M482" s="71"/>
      <c r="N482" s="71"/>
      <c r="O482" s="91">
        <v>3210</v>
      </c>
    </row>
    <row r="483" spans="1:15" ht="17.25" hidden="1" customHeight="1" x14ac:dyDescent="0.25">
      <c r="A483" s="31">
        <f t="shared" si="75"/>
        <v>3434</v>
      </c>
      <c r="B483" s="32">
        <f t="shared" si="71"/>
        <v>49</v>
      </c>
      <c r="C483" s="33" t="str">
        <f t="shared" si="61"/>
        <v>091</v>
      </c>
      <c r="D483" s="33" t="str">
        <f t="shared" si="62"/>
        <v>0912</v>
      </c>
      <c r="E483" s="34" t="s">
        <v>124</v>
      </c>
      <c r="F483" s="35">
        <v>32</v>
      </c>
      <c r="G483" s="92">
        <v>49</v>
      </c>
      <c r="H483" s="37">
        <v>3434</v>
      </c>
      <c r="I483" s="70">
        <v>1260</v>
      </c>
      <c r="J483" s="70">
        <v>1260</v>
      </c>
      <c r="K483" s="39" t="s">
        <v>172</v>
      </c>
      <c r="L483" s="71"/>
      <c r="M483" s="71"/>
      <c r="N483" s="71"/>
      <c r="O483" s="93">
        <v>4910</v>
      </c>
    </row>
    <row r="484" spans="1:15" hidden="1" x14ac:dyDescent="0.25">
      <c r="A484" s="31">
        <f t="shared" si="75"/>
        <v>36</v>
      </c>
      <c r="B484" s="32" t="str">
        <f t="shared" si="71"/>
        <v xml:space="preserve"> </v>
      </c>
      <c r="C484" s="33" t="str">
        <f t="shared" si="61"/>
        <v xml:space="preserve">  </v>
      </c>
      <c r="D484" s="33" t="str">
        <f t="shared" si="62"/>
        <v xml:space="preserve">  </v>
      </c>
      <c r="E484" s="34"/>
      <c r="F484" s="35"/>
      <c r="G484" s="36"/>
      <c r="H484" s="37">
        <v>36</v>
      </c>
      <c r="I484" s="38"/>
      <c r="J484" s="38"/>
      <c r="K484" s="39" t="s">
        <v>223</v>
      </c>
      <c r="L484" s="67">
        <f t="shared" ref="L484:N484" si="83">SUM(L485,L488)</f>
        <v>0</v>
      </c>
      <c r="M484" s="67">
        <f t="shared" si="83"/>
        <v>0</v>
      </c>
      <c r="N484" s="67">
        <f t="shared" si="83"/>
        <v>0</v>
      </c>
      <c r="O484" s="72"/>
    </row>
    <row r="485" spans="1:15" hidden="1" x14ac:dyDescent="0.25">
      <c r="A485" s="31">
        <f t="shared" si="75"/>
        <v>366</v>
      </c>
      <c r="B485" s="32" t="str">
        <f t="shared" si="71"/>
        <v xml:space="preserve"> </v>
      </c>
      <c r="C485" s="33" t="str">
        <f>IF(I485&gt;0,LEFT(E485,3),"  ")</f>
        <v xml:space="preserve">  </v>
      </c>
      <c r="D485" s="33" t="str">
        <f>IF(I485&gt;0,LEFT(E485,4),"  ")</f>
        <v xml:space="preserve">  </v>
      </c>
      <c r="E485" s="96"/>
      <c r="F485" s="97"/>
      <c r="G485" s="98"/>
      <c r="H485" s="99">
        <v>366</v>
      </c>
      <c r="I485" s="38"/>
      <c r="J485" s="38"/>
      <c r="K485" s="73" t="s">
        <v>224</v>
      </c>
      <c r="L485" s="100">
        <f t="shared" ref="L485:N485" si="84">SUM(L486:L487)</f>
        <v>0</v>
      </c>
      <c r="M485" s="100">
        <f t="shared" si="84"/>
        <v>0</v>
      </c>
      <c r="N485" s="100">
        <f t="shared" si="84"/>
        <v>0</v>
      </c>
      <c r="O485" s="72"/>
    </row>
    <row r="486" spans="1:15" hidden="1" x14ac:dyDescent="0.25">
      <c r="A486" s="31">
        <f t="shared" si="75"/>
        <v>3661</v>
      </c>
      <c r="B486" s="32">
        <f t="shared" si="71"/>
        <v>54</v>
      </c>
      <c r="C486" s="33" t="str">
        <f>IF(I486&gt;0,LEFT(E486,3),"  ")</f>
        <v>092</v>
      </c>
      <c r="D486" s="33" t="str">
        <f>IF(I486&gt;0,LEFT(E486,4),"  ")</f>
        <v>0922</v>
      </c>
      <c r="E486" s="34" t="s">
        <v>177</v>
      </c>
      <c r="F486" s="35">
        <v>32</v>
      </c>
      <c r="G486" s="92">
        <v>54</v>
      </c>
      <c r="H486" s="99">
        <v>3661</v>
      </c>
      <c r="I486" s="70">
        <v>1261</v>
      </c>
      <c r="J486" s="70">
        <v>1261</v>
      </c>
      <c r="K486" s="73" t="s">
        <v>225</v>
      </c>
      <c r="L486" s="71"/>
      <c r="M486" s="71"/>
      <c r="N486" s="71"/>
      <c r="O486" s="93">
        <v>5410</v>
      </c>
    </row>
    <row r="487" spans="1:15" hidden="1" x14ac:dyDescent="0.25">
      <c r="A487" s="31">
        <f t="shared" si="75"/>
        <v>3662</v>
      </c>
      <c r="B487" s="32">
        <f t="shared" si="71"/>
        <v>54</v>
      </c>
      <c r="C487" s="33" t="str">
        <f>IF(I487&gt;0,LEFT(E487,3),"  ")</f>
        <v>092</v>
      </c>
      <c r="D487" s="33" t="str">
        <f>IF(I487&gt;0,LEFT(E487,4),"  ")</f>
        <v>0922</v>
      </c>
      <c r="E487" s="34" t="s">
        <v>177</v>
      </c>
      <c r="F487" s="35">
        <v>32</v>
      </c>
      <c r="G487" s="92">
        <v>54</v>
      </c>
      <c r="H487" s="99">
        <v>3662</v>
      </c>
      <c r="I487" s="70">
        <v>1262</v>
      </c>
      <c r="J487" s="70">
        <v>1262</v>
      </c>
      <c r="K487" s="73" t="s">
        <v>226</v>
      </c>
      <c r="L487" s="71"/>
      <c r="M487" s="71"/>
      <c r="N487" s="71"/>
      <c r="O487" s="93">
        <v>5410</v>
      </c>
    </row>
    <row r="488" spans="1:15" hidden="1" x14ac:dyDescent="0.25">
      <c r="A488" s="31">
        <f t="shared" si="75"/>
        <v>369</v>
      </c>
      <c r="B488" s="32" t="str">
        <f t="shared" si="71"/>
        <v xml:space="preserve"> </v>
      </c>
      <c r="C488" s="33" t="str">
        <f t="shared" si="61"/>
        <v xml:space="preserve">  </v>
      </c>
      <c r="D488" s="33" t="str">
        <f t="shared" si="62"/>
        <v xml:space="preserve">  </v>
      </c>
      <c r="E488" s="34"/>
      <c r="F488" s="35"/>
      <c r="G488" s="36"/>
      <c r="H488" s="37">
        <v>369</v>
      </c>
      <c r="I488" s="38"/>
      <c r="J488" s="38"/>
      <c r="K488" s="39" t="s">
        <v>22</v>
      </c>
      <c r="L488" s="67">
        <f t="shared" ref="L488:N488" si="85">SUM(L489:L490)</f>
        <v>0</v>
      </c>
      <c r="M488" s="67">
        <f t="shared" si="85"/>
        <v>0</v>
      </c>
      <c r="N488" s="67">
        <f t="shared" si="85"/>
        <v>0</v>
      </c>
      <c r="O488" s="72"/>
    </row>
    <row r="489" spans="1:15" ht="42.75" hidden="1" customHeight="1" x14ac:dyDescent="0.25">
      <c r="A489" s="31">
        <f t="shared" si="75"/>
        <v>3693</v>
      </c>
      <c r="B489" s="32">
        <f t="shared" si="71"/>
        <v>54</v>
      </c>
      <c r="C489" s="33" t="str">
        <f t="shared" si="61"/>
        <v>092</v>
      </c>
      <c r="D489" s="33" t="str">
        <f t="shared" si="62"/>
        <v>0922</v>
      </c>
      <c r="E489" s="34" t="s">
        <v>177</v>
      </c>
      <c r="F489" s="35">
        <v>32</v>
      </c>
      <c r="G489" s="92">
        <v>54</v>
      </c>
      <c r="H489" s="99">
        <v>3693</v>
      </c>
      <c r="I489" s="70">
        <v>1263</v>
      </c>
      <c r="J489" s="70">
        <v>1263</v>
      </c>
      <c r="K489" s="39" t="s">
        <v>24</v>
      </c>
      <c r="L489" s="71"/>
      <c r="M489" s="71"/>
      <c r="N489" s="71"/>
      <c r="O489" s="93">
        <v>5410</v>
      </c>
    </row>
    <row r="490" spans="1:15" ht="42.75" hidden="1" customHeight="1" x14ac:dyDescent="0.25">
      <c r="A490" s="31">
        <f t="shared" si="75"/>
        <v>3694</v>
      </c>
      <c r="B490" s="32">
        <f t="shared" ref="B490:B555" si="86">IF(J490&gt;0,G490," ")</f>
        <v>54</v>
      </c>
      <c r="C490" s="33" t="str">
        <f t="shared" si="61"/>
        <v>092</v>
      </c>
      <c r="D490" s="33" t="str">
        <f t="shared" si="62"/>
        <v>0922</v>
      </c>
      <c r="E490" s="34" t="s">
        <v>177</v>
      </c>
      <c r="F490" s="35">
        <v>32</v>
      </c>
      <c r="G490" s="92">
        <v>54</v>
      </c>
      <c r="H490" s="99">
        <v>3694</v>
      </c>
      <c r="I490" s="70">
        <v>1264</v>
      </c>
      <c r="J490" s="70">
        <v>1264</v>
      </c>
      <c r="K490" s="39" t="s">
        <v>24</v>
      </c>
      <c r="L490" s="71"/>
      <c r="M490" s="71"/>
      <c r="N490" s="71"/>
      <c r="O490" s="93">
        <v>5410</v>
      </c>
    </row>
    <row r="491" spans="1:15" ht="25.5" hidden="1" x14ac:dyDescent="0.25">
      <c r="A491" s="31">
        <f t="shared" si="75"/>
        <v>37</v>
      </c>
      <c r="B491" s="32" t="str">
        <f t="shared" si="86"/>
        <v xml:space="preserve"> </v>
      </c>
      <c r="C491" s="33" t="str">
        <f>IF(I491&gt;0,LEFT(E491,3),"  ")</f>
        <v xml:space="preserve">  </v>
      </c>
      <c r="D491" s="33" t="str">
        <f>IF(I491&gt;0,LEFT(E491,4),"  ")</f>
        <v xml:space="preserve">  </v>
      </c>
      <c r="E491" s="34"/>
      <c r="F491" s="35"/>
      <c r="G491" s="36"/>
      <c r="H491" s="37">
        <v>37</v>
      </c>
      <c r="I491" s="38"/>
      <c r="J491" s="38"/>
      <c r="K491" s="73" t="s">
        <v>206</v>
      </c>
      <c r="L491" s="67">
        <f t="shared" ref="L491:N491" si="87">SUM(L492)</f>
        <v>0</v>
      </c>
      <c r="M491" s="67">
        <f t="shared" si="87"/>
        <v>0</v>
      </c>
      <c r="N491" s="67">
        <f t="shared" si="87"/>
        <v>0</v>
      </c>
      <c r="O491" s="72"/>
    </row>
    <row r="492" spans="1:15" hidden="1" x14ac:dyDescent="0.25">
      <c r="A492" s="31">
        <f t="shared" si="75"/>
        <v>372</v>
      </c>
      <c r="B492" s="32" t="str">
        <f t="shared" si="86"/>
        <v xml:space="preserve"> </v>
      </c>
      <c r="C492" s="33" t="str">
        <f>IF(I492&gt;0,LEFT(E492,3),"  ")</f>
        <v xml:space="preserve">  </v>
      </c>
      <c r="D492" s="33" t="str">
        <f>IF(I492&gt;0,LEFT(E492,4),"  ")</f>
        <v xml:space="preserve">  </v>
      </c>
      <c r="E492" s="34"/>
      <c r="F492" s="35"/>
      <c r="G492" s="36"/>
      <c r="H492" s="37">
        <v>372</v>
      </c>
      <c r="I492" s="38"/>
      <c r="J492" s="38"/>
      <c r="K492" s="73" t="s">
        <v>207</v>
      </c>
      <c r="L492" s="67">
        <f>SUM(L493)</f>
        <v>0</v>
      </c>
      <c r="M492" s="67">
        <f>SUM(M493)</f>
        <v>0</v>
      </c>
      <c r="N492" s="67">
        <f>SUM(N493)</f>
        <v>0</v>
      </c>
      <c r="O492" s="72"/>
    </row>
    <row r="493" spans="1:15" hidden="1" x14ac:dyDescent="0.25">
      <c r="A493" s="31">
        <f t="shared" si="75"/>
        <v>3721</v>
      </c>
      <c r="B493" s="32">
        <f t="shared" si="86"/>
        <v>54</v>
      </c>
      <c r="C493" s="33" t="str">
        <f>IF(I493&gt;0,LEFT(E493,3),"  ")</f>
        <v>092</v>
      </c>
      <c r="D493" s="33" t="str">
        <f>IF(I493&gt;0,LEFT(E493,4),"  ")</f>
        <v>0922</v>
      </c>
      <c r="E493" s="34" t="s">
        <v>177</v>
      </c>
      <c r="F493" s="35">
        <v>32</v>
      </c>
      <c r="G493" s="92">
        <v>54</v>
      </c>
      <c r="H493" s="37">
        <v>3721</v>
      </c>
      <c r="I493" s="70">
        <v>1265</v>
      </c>
      <c r="J493" s="70">
        <v>1265</v>
      </c>
      <c r="K493" s="73" t="s">
        <v>227</v>
      </c>
      <c r="L493" s="71"/>
      <c r="M493" s="71"/>
      <c r="N493" s="71"/>
      <c r="O493" s="93">
        <v>5410</v>
      </c>
    </row>
    <row r="494" spans="1:15" hidden="1" x14ac:dyDescent="0.25">
      <c r="A494" s="31">
        <f t="shared" si="75"/>
        <v>38</v>
      </c>
      <c r="B494" s="32" t="str">
        <f t="shared" si="86"/>
        <v xml:space="preserve"> </v>
      </c>
      <c r="C494" s="33" t="str">
        <f t="shared" si="61"/>
        <v xml:space="preserve">  </v>
      </c>
      <c r="D494" s="33" t="str">
        <f t="shared" si="62"/>
        <v xml:space="preserve">  </v>
      </c>
      <c r="E494" s="34"/>
      <c r="F494" s="35"/>
      <c r="G494" s="36"/>
      <c r="H494" s="37">
        <v>38</v>
      </c>
      <c r="I494" s="38"/>
      <c r="J494" s="38"/>
      <c r="K494" s="39" t="s">
        <v>210</v>
      </c>
      <c r="L494" s="67">
        <f t="shared" ref="L494:N494" si="88">SUM(L495)</f>
        <v>0</v>
      </c>
      <c r="M494" s="67">
        <f t="shared" si="88"/>
        <v>0</v>
      </c>
      <c r="N494" s="67">
        <f t="shared" si="88"/>
        <v>0</v>
      </c>
      <c r="O494" s="72"/>
    </row>
    <row r="495" spans="1:15" hidden="1" x14ac:dyDescent="0.25">
      <c r="A495" s="31">
        <f t="shared" si="75"/>
        <v>381</v>
      </c>
      <c r="B495" s="32" t="str">
        <f t="shared" si="86"/>
        <v xml:space="preserve"> </v>
      </c>
      <c r="C495" s="33" t="str">
        <f t="shared" si="61"/>
        <v xml:space="preserve">  </v>
      </c>
      <c r="D495" s="33" t="str">
        <f t="shared" si="62"/>
        <v xml:space="preserve">  </v>
      </c>
      <c r="E495" s="34"/>
      <c r="F495" s="35"/>
      <c r="G495" s="36"/>
      <c r="H495" s="37">
        <v>381</v>
      </c>
      <c r="I495" s="38"/>
      <c r="J495" s="38"/>
      <c r="K495" s="39" t="s">
        <v>50</v>
      </c>
      <c r="L495" s="67">
        <f>SUM(L496)</f>
        <v>0</v>
      </c>
      <c r="M495" s="67">
        <f>SUM(M496)</f>
        <v>0</v>
      </c>
      <c r="N495" s="67">
        <f>SUM(N496)</f>
        <v>0</v>
      </c>
      <c r="O495" s="72"/>
    </row>
    <row r="496" spans="1:15" hidden="1" x14ac:dyDescent="0.25">
      <c r="A496" s="31">
        <f t="shared" si="75"/>
        <v>3811</v>
      </c>
      <c r="B496" s="32">
        <f t="shared" si="86"/>
        <v>62</v>
      </c>
      <c r="C496" s="33" t="str">
        <f t="shared" si="61"/>
        <v>092</v>
      </c>
      <c r="D496" s="33" t="str">
        <f t="shared" si="62"/>
        <v>0922</v>
      </c>
      <c r="E496" s="34" t="s">
        <v>177</v>
      </c>
      <c r="F496" s="35">
        <v>32</v>
      </c>
      <c r="G496" s="92">
        <v>62</v>
      </c>
      <c r="H496" s="37">
        <v>3811</v>
      </c>
      <c r="I496" s="70">
        <v>1266</v>
      </c>
      <c r="J496" s="70">
        <v>1266</v>
      </c>
      <c r="K496" s="39" t="s">
        <v>211</v>
      </c>
      <c r="L496" s="71"/>
      <c r="M496" s="71"/>
      <c r="N496" s="71"/>
      <c r="O496" s="93">
        <v>6210</v>
      </c>
    </row>
    <row r="497" spans="1:15" hidden="1" x14ac:dyDescent="0.25">
      <c r="A497" s="31">
        <f t="shared" si="75"/>
        <v>4</v>
      </c>
      <c r="B497" s="32" t="str">
        <f t="shared" si="86"/>
        <v xml:space="preserve"> </v>
      </c>
      <c r="C497" s="33" t="str">
        <f t="shared" si="61"/>
        <v xml:space="preserve">  </v>
      </c>
      <c r="D497" s="33" t="str">
        <f t="shared" si="62"/>
        <v xml:space="preserve">  </v>
      </c>
      <c r="E497" s="34"/>
      <c r="F497" s="35"/>
      <c r="G497" s="36"/>
      <c r="H497" s="37">
        <v>4</v>
      </c>
      <c r="I497" s="38"/>
      <c r="J497" s="38"/>
      <c r="K497" s="39" t="s">
        <v>127</v>
      </c>
      <c r="L497" s="67">
        <f>SUM(L498,L502,L553)</f>
        <v>22000</v>
      </c>
      <c r="M497" s="67">
        <f>SUM(M498,M502,M553)</f>
        <v>19000</v>
      </c>
      <c r="N497" s="67">
        <f>SUM(N498,N502,N553)</f>
        <v>41000</v>
      </c>
      <c r="O497" s="72"/>
    </row>
    <row r="498" spans="1:15" hidden="1" x14ac:dyDescent="0.25">
      <c r="A498" s="31">
        <f t="shared" si="75"/>
        <v>41</v>
      </c>
      <c r="B498" s="32" t="str">
        <f t="shared" si="86"/>
        <v xml:space="preserve"> </v>
      </c>
      <c r="C498" s="33" t="str">
        <f>IF(I498&gt;0,LEFT(E498,3),"  ")</f>
        <v xml:space="preserve">  </v>
      </c>
      <c r="D498" s="33" t="str">
        <f>IF(I498&gt;0,LEFT(E498,4),"  ")</f>
        <v xml:space="preserve">  </v>
      </c>
      <c r="E498" s="34"/>
      <c r="F498" s="35"/>
      <c r="G498" s="36"/>
      <c r="H498" s="37">
        <v>41</v>
      </c>
      <c r="I498" s="38"/>
      <c r="J498" s="38"/>
      <c r="K498" s="39" t="s">
        <v>212</v>
      </c>
      <c r="L498" s="67">
        <f t="shared" ref="L498:N498" si="89">SUM(L499)</f>
        <v>2000</v>
      </c>
      <c r="M498" s="67">
        <f t="shared" si="89"/>
        <v>10200</v>
      </c>
      <c r="N498" s="67">
        <f t="shared" si="89"/>
        <v>12200</v>
      </c>
      <c r="O498" s="72"/>
    </row>
    <row r="499" spans="1:15" x14ac:dyDescent="0.25">
      <c r="A499" s="31">
        <f t="shared" si="75"/>
        <v>412</v>
      </c>
      <c r="B499" s="32" t="str">
        <f t="shared" si="86"/>
        <v xml:space="preserve"> </v>
      </c>
      <c r="C499" s="33" t="str">
        <f>IF(I499&gt;0,LEFT(E499,3),"  ")</f>
        <v xml:space="preserve">  </v>
      </c>
      <c r="D499" s="33" t="str">
        <f>IF(I499&gt;0,LEFT(E499,4),"  ")</f>
        <v xml:space="preserve">  </v>
      </c>
      <c r="E499" s="34"/>
      <c r="F499" s="35"/>
      <c r="G499" s="36"/>
      <c r="H499" s="37">
        <v>412</v>
      </c>
      <c r="I499" s="38"/>
      <c r="J499" s="38"/>
      <c r="K499" s="39" t="s">
        <v>213</v>
      </c>
      <c r="L499" s="67">
        <f t="shared" ref="L499:N499" si="90">SUM(L500:L501)</f>
        <v>2000</v>
      </c>
      <c r="M499" s="67">
        <f t="shared" si="90"/>
        <v>10200</v>
      </c>
      <c r="N499" s="67">
        <f t="shared" si="90"/>
        <v>12200</v>
      </c>
      <c r="O499" s="72"/>
    </row>
    <row r="500" spans="1:15" hidden="1" x14ac:dyDescent="0.25">
      <c r="A500" s="31">
        <f t="shared" si="75"/>
        <v>4123</v>
      </c>
      <c r="B500" s="32">
        <f t="shared" si="86"/>
        <v>54</v>
      </c>
      <c r="C500" s="33" t="str">
        <f>IF(I500&gt;0,LEFT(E500,3),"  ")</f>
        <v>092</v>
      </c>
      <c r="D500" s="33" t="str">
        <f>IF(I500&gt;0,LEFT(E500,4),"  ")</f>
        <v>0922</v>
      </c>
      <c r="E500" s="34" t="s">
        <v>177</v>
      </c>
      <c r="F500" s="35">
        <v>32</v>
      </c>
      <c r="G500" s="92">
        <v>54</v>
      </c>
      <c r="H500" s="37">
        <v>4123</v>
      </c>
      <c r="I500" s="70">
        <v>1267</v>
      </c>
      <c r="J500" s="70">
        <v>1267</v>
      </c>
      <c r="K500" s="39" t="s">
        <v>214</v>
      </c>
      <c r="L500" s="71">
        <v>2000</v>
      </c>
      <c r="M500" s="71">
        <v>10000</v>
      </c>
      <c r="N500" s="71">
        <v>12000</v>
      </c>
      <c r="O500" s="93">
        <v>5410</v>
      </c>
    </row>
    <row r="501" spans="1:15" hidden="1" x14ac:dyDescent="0.25">
      <c r="A501" s="31">
        <f t="shared" si="75"/>
        <v>4123</v>
      </c>
      <c r="B501" s="32">
        <f t="shared" si="86"/>
        <v>32</v>
      </c>
      <c r="C501" s="33" t="str">
        <f>IF(I501&gt;0,LEFT(E501,3),"  ")</f>
        <v>092</v>
      </c>
      <c r="D501" s="33" t="str">
        <f>IF(I501&gt;0,LEFT(E501,4),"  ")</f>
        <v>0922</v>
      </c>
      <c r="E501" s="34" t="s">
        <v>177</v>
      </c>
      <c r="F501" s="35">
        <v>32</v>
      </c>
      <c r="G501" s="92">
        <v>32</v>
      </c>
      <c r="H501" s="37">
        <v>4123</v>
      </c>
      <c r="I501" s="95">
        <v>1743</v>
      </c>
      <c r="J501" s="70">
        <v>1267</v>
      </c>
      <c r="K501" s="39" t="s">
        <v>214</v>
      </c>
      <c r="L501" s="71"/>
      <c r="M501" s="71">
        <v>200</v>
      </c>
      <c r="N501" s="71">
        <v>200</v>
      </c>
      <c r="O501" s="91">
        <v>3210</v>
      </c>
    </row>
    <row r="502" spans="1:15" hidden="1" x14ac:dyDescent="0.25">
      <c r="A502" s="31">
        <f t="shared" si="75"/>
        <v>42</v>
      </c>
      <c r="B502" s="32" t="str">
        <f t="shared" si="86"/>
        <v xml:space="preserve"> </v>
      </c>
      <c r="C502" s="33" t="str">
        <f t="shared" si="61"/>
        <v xml:space="preserve">  </v>
      </c>
      <c r="D502" s="33" t="str">
        <f t="shared" si="62"/>
        <v xml:space="preserve">  </v>
      </c>
      <c r="E502" s="34"/>
      <c r="F502" s="35"/>
      <c r="G502" s="36"/>
      <c r="H502" s="37">
        <v>42</v>
      </c>
      <c r="I502" s="38"/>
      <c r="J502" s="38"/>
      <c r="K502" s="39" t="s">
        <v>128</v>
      </c>
      <c r="L502" s="67">
        <f t="shared" ref="L502:N502" si="91">SUM(L503,L505,L539,L543,L549,L551)</f>
        <v>20000</v>
      </c>
      <c r="M502" s="67">
        <f t="shared" si="91"/>
        <v>8800</v>
      </c>
      <c r="N502" s="67">
        <f t="shared" si="91"/>
        <v>28800</v>
      </c>
      <c r="O502" s="72"/>
    </row>
    <row r="503" spans="1:15" hidden="1" x14ac:dyDescent="0.25">
      <c r="A503" s="31">
        <f t="shared" si="75"/>
        <v>421</v>
      </c>
      <c r="B503" s="32" t="str">
        <f t="shared" si="86"/>
        <v xml:space="preserve"> </v>
      </c>
      <c r="C503" s="33" t="str">
        <f>IF(I503&gt;0,LEFT(E503,3),"  ")</f>
        <v xml:space="preserve">  </v>
      </c>
      <c r="D503" s="33" t="str">
        <f>IF(I503&gt;0,LEFT(E503,4),"  ")</f>
        <v xml:space="preserve">  </v>
      </c>
      <c r="E503" s="34"/>
      <c r="F503" s="35"/>
      <c r="G503" s="36"/>
      <c r="H503" s="37">
        <v>421</v>
      </c>
      <c r="I503" s="38"/>
      <c r="J503" s="38"/>
      <c r="K503" s="73" t="s">
        <v>129</v>
      </c>
      <c r="L503" s="67">
        <f t="shared" ref="L503:N503" si="92">SUM(L504)</f>
        <v>0</v>
      </c>
      <c r="M503" s="67">
        <f t="shared" si="92"/>
        <v>0</v>
      </c>
      <c r="N503" s="67">
        <f t="shared" si="92"/>
        <v>0</v>
      </c>
      <c r="O503" s="72"/>
    </row>
    <row r="504" spans="1:15" hidden="1" x14ac:dyDescent="0.25">
      <c r="A504" s="31">
        <f t="shared" si="75"/>
        <v>4212</v>
      </c>
      <c r="B504" s="32">
        <f t="shared" si="86"/>
        <v>54</v>
      </c>
      <c r="C504" s="33" t="str">
        <f>IF(I504&gt;0,LEFT(E504,3),"  ")</f>
        <v>092</v>
      </c>
      <c r="D504" s="33" t="str">
        <f>IF(I504&gt;0,LEFT(E504,4),"  ")</f>
        <v>0922</v>
      </c>
      <c r="E504" s="34" t="s">
        <v>177</v>
      </c>
      <c r="F504" s="35">
        <v>32</v>
      </c>
      <c r="G504" s="92">
        <v>54</v>
      </c>
      <c r="H504" s="37">
        <v>4212</v>
      </c>
      <c r="I504" s="70">
        <v>1268</v>
      </c>
      <c r="J504" s="70">
        <v>1268</v>
      </c>
      <c r="K504" s="73" t="s">
        <v>228</v>
      </c>
      <c r="L504" s="71"/>
      <c r="M504" s="71"/>
      <c r="N504" s="71"/>
      <c r="O504" s="93">
        <v>5410</v>
      </c>
    </row>
    <row r="505" spans="1:15" x14ac:dyDescent="0.25">
      <c r="A505" s="31">
        <f t="shared" si="75"/>
        <v>422</v>
      </c>
      <c r="B505" s="32" t="str">
        <f t="shared" si="86"/>
        <v xml:space="preserve"> </v>
      </c>
      <c r="C505" s="33" t="str">
        <f t="shared" si="61"/>
        <v xml:space="preserve">  </v>
      </c>
      <c r="D505" s="33" t="str">
        <f t="shared" si="62"/>
        <v xml:space="preserve">  </v>
      </c>
      <c r="E505" s="34"/>
      <c r="F505" s="35"/>
      <c r="G505" s="36"/>
      <c r="H505" s="37">
        <v>422</v>
      </c>
      <c r="I505" s="38"/>
      <c r="J505" s="38"/>
      <c r="K505" s="39" t="s">
        <v>130</v>
      </c>
      <c r="L505" s="67">
        <f>SUM(L506:L538)</f>
        <v>14000</v>
      </c>
      <c r="M505" s="67">
        <f>SUM(M506:M538)</f>
        <v>8600</v>
      </c>
      <c r="N505" s="67">
        <f>SUM(N506:N538)</f>
        <v>22600</v>
      </c>
      <c r="O505" s="72"/>
    </row>
    <row r="506" spans="1:15" hidden="1" x14ac:dyDescent="0.25">
      <c r="A506" s="31">
        <f t="shared" si="75"/>
        <v>4221</v>
      </c>
      <c r="B506" s="32">
        <f t="shared" si="86"/>
        <v>32</v>
      </c>
      <c r="C506" s="33" t="str">
        <f t="shared" si="61"/>
        <v>092</v>
      </c>
      <c r="D506" s="33" t="str">
        <f t="shared" si="62"/>
        <v>0922</v>
      </c>
      <c r="E506" s="34" t="s">
        <v>177</v>
      </c>
      <c r="F506" s="35">
        <v>32</v>
      </c>
      <c r="G506" s="36">
        <v>32</v>
      </c>
      <c r="H506" s="37">
        <v>4221</v>
      </c>
      <c r="I506" s="70">
        <v>1269</v>
      </c>
      <c r="J506" s="70">
        <v>1269</v>
      </c>
      <c r="K506" s="39" t="s">
        <v>66</v>
      </c>
      <c r="L506" s="71">
        <v>10000</v>
      </c>
      <c r="M506" s="71"/>
      <c r="N506" s="71">
        <v>10000</v>
      </c>
      <c r="O506" s="91">
        <v>3210</v>
      </c>
    </row>
    <row r="507" spans="1:15" ht="17.25" hidden="1" customHeight="1" x14ac:dyDescent="0.25">
      <c r="A507" s="31">
        <f>H507</f>
        <v>4221</v>
      </c>
      <c r="B507" s="32">
        <f t="shared" si="86"/>
        <v>49</v>
      </c>
      <c r="C507" s="33" t="str">
        <f>IF(I507&gt;0,LEFT(E507,3),"  ")</f>
        <v>091</v>
      </c>
      <c r="D507" s="33" t="str">
        <f>IF(I507&gt;0,LEFT(E507,4),"  ")</f>
        <v>0912</v>
      </c>
      <c r="E507" s="34" t="s">
        <v>124</v>
      </c>
      <c r="F507" s="35">
        <v>32</v>
      </c>
      <c r="G507" s="92">
        <v>49</v>
      </c>
      <c r="H507" s="37">
        <v>4221</v>
      </c>
      <c r="I507" s="70">
        <v>1270</v>
      </c>
      <c r="J507" s="70">
        <v>1270</v>
      </c>
      <c r="K507" s="39" t="s">
        <v>66</v>
      </c>
      <c r="L507" s="71"/>
      <c r="M507" s="71"/>
      <c r="N507" s="71"/>
      <c r="O507" s="93">
        <v>4910</v>
      </c>
    </row>
    <row r="508" spans="1:15" ht="17.25" hidden="1" customHeight="1" x14ac:dyDescent="0.25">
      <c r="A508" s="31">
        <f t="shared" ref="A508:A571" si="93">H508</f>
        <v>4221</v>
      </c>
      <c r="B508" s="32">
        <f t="shared" si="86"/>
        <v>54</v>
      </c>
      <c r="C508" s="33" t="str">
        <f t="shared" ref="C508" si="94">IF(I508&gt;0,LEFT(E508,3),"  ")</f>
        <v>091</v>
      </c>
      <c r="D508" s="33" t="str">
        <f t="shared" ref="D508" si="95">IF(I508&gt;0,LEFT(E508,4),"  ")</f>
        <v>0912</v>
      </c>
      <c r="E508" s="34" t="s">
        <v>124</v>
      </c>
      <c r="F508" s="35">
        <v>32</v>
      </c>
      <c r="G508" s="92">
        <v>54</v>
      </c>
      <c r="H508" s="37">
        <v>4221</v>
      </c>
      <c r="I508" s="70">
        <v>1271</v>
      </c>
      <c r="J508" s="70">
        <v>1271</v>
      </c>
      <c r="K508" s="39" t="s">
        <v>66</v>
      </c>
      <c r="L508" s="71"/>
      <c r="M508" s="71">
        <v>9000</v>
      </c>
      <c r="N508" s="71">
        <v>9000</v>
      </c>
      <c r="O508" s="93">
        <v>5410</v>
      </c>
    </row>
    <row r="509" spans="1:15" ht="17.25" hidden="1" customHeight="1" x14ac:dyDescent="0.25">
      <c r="A509" s="31">
        <f t="shared" si="93"/>
        <v>4221</v>
      </c>
      <c r="B509" s="32">
        <f t="shared" si="86"/>
        <v>62</v>
      </c>
      <c r="C509" s="33" t="str">
        <f>IF(I509&gt;0,LEFT(E509,3),"  ")</f>
        <v>091</v>
      </c>
      <c r="D509" s="33" t="str">
        <f>IF(I509&gt;0,LEFT(E509,4),"  ")</f>
        <v>0912</v>
      </c>
      <c r="E509" s="34" t="s">
        <v>124</v>
      </c>
      <c r="F509" s="35">
        <v>32</v>
      </c>
      <c r="G509" s="92">
        <v>62</v>
      </c>
      <c r="H509" s="37">
        <v>4221</v>
      </c>
      <c r="I509" s="70">
        <v>1272</v>
      </c>
      <c r="J509" s="70">
        <v>1272</v>
      </c>
      <c r="K509" s="39" t="s">
        <v>66</v>
      </c>
      <c r="L509" s="71"/>
      <c r="M509" s="71"/>
      <c r="N509" s="71"/>
      <c r="O509" s="93">
        <v>6210</v>
      </c>
    </row>
    <row r="510" spans="1:15" ht="17.25" hidden="1" customHeight="1" x14ac:dyDescent="0.25">
      <c r="A510" s="31">
        <f t="shared" si="93"/>
        <v>4221</v>
      </c>
      <c r="B510" s="32">
        <f t="shared" si="86"/>
        <v>72</v>
      </c>
      <c r="C510" s="33" t="str">
        <f>IF(I510&gt;0,LEFT(E510,3),"  ")</f>
        <v>091</v>
      </c>
      <c r="D510" s="33" t="str">
        <f>IF(I510&gt;0,LEFT(E510,4),"  ")</f>
        <v>0912</v>
      </c>
      <c r="E510" s="34" t="s">
        <v>124</v>
      </c>
      <c r="F510" s="35">
        <v>32</v>
      </c>
      <c r="G510" s="92">
        <v>72</v>
      </c>
      <c r="H510" s="37">
        <v>4221</v>
      </c>
      <c r="I510" s="70">
        <v>1273</v>
      </c>
      <c r="J510" s="70">
        <v>1273</v>
      </c>
      <c r="K510" s="39" t="s">
        <v>66</v>
      </c>
      <c r="L510" s="71"/>
      <c r="M510" s="71"/>
      <c r="N510" s="71"/>
      <c r="O510" s="93">
        <v>7210</v>
      </c>
    </row>
    <row r="511" spans="1:15" hidden="1" x14ac:dyDescent="0.25">
      <c r="A511" s="31">
        <f t="shared" si="93"/>
        <v>4222</v>
      </c>
      <c r="B511" s="32">
        <f t="shared" si="86"/>
        <v>32</v>
      </c>
      <c r="C511" s="33" t="str">
        <f t="shared" si="61"/>
        <v>092</v>
      </c>
      <c r="D511" s="33" t="str">
        <f t="shared" si="62"/>
        <v>0922</v>
      </c>
      <c r="E511" s="34" t="s">
        <v>177</v>
      </c>
      <c r="F511" s="35">
        <v>32</v>
      </c>
      <c r="G511" s="36">
        <v>32</v>
      </c>
      <c r="H511" s="37">
        <v>4222</v>
      </c>
      <c r="I511" s="70">
        <v>1274</v>
      </c>
      <c r="J511" s="70">
        <v>1274</v>
      </c>
      <c r="K511" s="39" t="s">
        <v>131</v>
      </c>
      <c r="L511" s="71"/>
      <c r="M511" s="71"/>
      <c r="N511" s="71"/>
      <c r="O511" s="91">
        <v>3210</v>
      </c>
    </row>
    <row r="512" spans="1:15" ht="17.25" hidden="1" customHeight="1" x14ac:dyDescent="0.25">
      <c r="A512" s="31">
        <f t="shared" si="93"/>
        <v>4222</v>
      </c>
      <c r="B512" s="32">
        <f t="shared" si="86"/>
        <v>49</v>
      </c>
      <c r="C512" s="33" t="str">
        <f>IF(I512&gt;0,LEFT(E512,3),"  ")</f>
        <v>091</v>
      </c>
      <c r="D512" s="33" t="str">
        <f>IF(I512&gt;0,LEFT(E512,4),"  ")</f>
        <v>0912</v>
      </c>
      <c r="E512" s="34" t="s">
        <v>124</v>
      </c>
      <c r="F512" s="35">
        <v>32</v>
      </c>
      <c r="G512" s="92">
        <v>49</v>
      </c>
      <c r="H512" s="37">
        <v>4222</v>
      </c>
      <c r="I512" s="70">
        <v>1275</v>
      </c>
      <c r="J512" s="70">
        <v>1275</v>
      </c>
      <c r="K512" s="39" t="s">
        <v>131</v>
      </c>
      <c r="L512" s="71"/>
      <c r="M512" s="71"/>
      <c r="N512" s="71"/>
      <c r="O512" s="93">
        <v>4910</v>
      </c>
    </row>
    <row r="513" spans="1:15" ht="17.25" hidden="1" customHeight="1" x14ac:dyDescent="0.25">
      <c r="A513" s="31">
        <f>H513</f>
        <v>4222</v>
      </c>
      <c r="B513" s="32">
        <f t="shared" si="86"/>
        <v>54</v>
      </c>
      <c r="C513" s="33" t="str">
        <f>IF(I513&gt;0,LEFT(E513,3),"  ")</f>
        <v>091</v>
      </c>
      <c r="D513" s="33" t="str">
        <f>IF(I513&gt;0,LEFT(E513,4),"  ")</f>
        <v>0912</v>
      </c>
      <c r="E513" s="34" t="s">
        <v>124</v>
      </c>
      <c r="F513" s="35">
        <v>32</v>
      </c>
      <c r="G513" s="92">
        <v>54</v>
      </c>
      <c r="H513" s="37">
        <v>4222</v>
      </c>
      <c r="I513" s="70">
        <v>1276</v>
      </c>
      <c r="J513" s="70">
        <v>1276</v>
      </c>
      <c r="K513" s="39" t="s">
        <v>131</v>
      </c>
      <c r="L513" s="71"/>
      <c r="M513" s="71"/>
      <c r="N513" s="71"/>
      <c r="O513" s="93">
        <v>5410</v>
      </c>
    </row>
    <row r="514" spans="1:15" ht="17.25" hidden="1" customHeight="1" x14ac:dyDescent="0.25">
      <c r="A514" s="31">
        <f t="shared" si="93"/>
        <v>4222</v>
      </c>
      <c r="B514" s="32">
        <f t="shared" si="86"/>
        <v>62</v>
      </c>
      <c r="C514" s="33" t="str">
        <f>IF(I514&gt;0,LEFT(E514,3),"  ")</f>
        <v>091</v>
      </c>
      <c r="D514" s="33" t="str">
        <f>IF(I514&gt;0,LEFT(E514,4),"  ")</f>
        <v>0912</v>
      </c>
      <c r="E514" s="34" t="s">
        <v>124</v>
      </c>
      <c r="F514" s="35">
        <v>32</v>
      </c>
      <c r="G514" s="92">
        <v>62</v>
      </c>
      <c r="H514" s="37">
        <v>4222</v>
      </c>
      <c r="I514" s="70">
        <v>1277</v>
      </c>
      <c r="J514" s="70">
        <v>1277</v>
      </c>
      <c r="K514" s="39" t="s">
        <v>131</v>
      </c>
      <c r="L514" s="71"/>
      <c r="M514" s="71"/>
      <c r="N514" s="71"/>
      <c r="O514" s="93">
        <v>6210</v>
      </c>
    </row>
    <row r="515" spans="1:15" ht="17.25" hidden="1" customHeight="1" x14ac:dyDescent="0.25">
      <c r="A515" s="31">
        <f t="shared" si="93"/>
        <v>4222</v>
      </c>
      <c r="B515" s="32">
        <f t="shared" si="86"/>
        <v>72</v>
      </c>
      <c r="C515" s="33" t="str">
        <f>IF(I515&gt;0,LEFT(E515,3),"  ")</f>
        <v>091</v>
      </c>
      <c r="D515" s="33" t="str">
        <f>IF(I515&gt;0,LEFT(E515,4),"  ")</f>
        <v>0912</v>
      </c>
      <c r="E515" s="34" t="s">
        <v>124</v>
      </c>
      <c r="F515" s="35">
        <v>32</v>
      </c>
      <c r="G515" s="92">
        <v>72</v>
      </c>
      <c r="H515" s="37">
        <v>4222</v>
      </c>
      <c r="I515" s="70">
        <v>1278</v>
      </c>
      <c r="J515" s="70">
        <v>1278</v>
      </c>
      <c r="K515" s="39" t="s">
        <v>131</v>
      </c>
      <c r="L515" s="71"/>
      <c r="M515" s="71"/>
      <c r="N515" s="71"/>
      <c r="O515" s="93">
        <v>7210</v>
      </c>
    </row>
    <row r="516" spans="1:15" hidden="1" x14ac:dyDescent="0.25">
      <c r="A516" s="31">
        <f t="shared" si="93"/>
        <v>4223</v>
      </c>
      <c r="B516" s="32">
        <f t="shared" si="86"/>
        <v>32</v>
      </c>
      <c r="C516" s="33" t="str">
        <f t="shared" ref="C516:C654" si="96">IF(I516&gt;0,LEFT(E516,3),"  ")</f>
        <v>092</v>
      </c>
      <c r="D516" s="33" t="str">
        <f t="shared" ref="D516:D654" si="97">IF(I516&gt;0,LEFT(E516,4),"  ")</f>
        <v>0922</v>
      </c>
      <c r="E516" s="34" t="s">
        <v>177</v>
      </c>
      <c r="F516" s="35">
        <v>32</v>
      </c>
      <c r="G516" s="36">
        <v>32</v>
      </c>
      <c r="H516" s="37">
        <v>4223</v>
      </c>
      <c r="I516" s="70">
        <v>1279</v>
      </c>
      <c r="J516" s="70">
        <v>1279</v>
      </c>
      <c r="K516" s="39" t="s">
        <v>132</v>
      </c>
      <c r="L516" s="71"/>
      <c r="M516" s="71"/>
      <c r="N516" s="71"/>
      <c r="O516" s="91">
        <v>3210</v>
      </c>
    </row>
    <row r="517" spans="1:15" ht="17.25" hidden="1" customHeight="1" x14ac:dyDescent="0.25">
      <c r="A517" s="31">
        <f t="shared" si="93"/>
        <v>4223</v>
      </c>
      <c r="B517" s="32">
        <f t="shared" si="86"/>
        <v>49</v>
      </c>
      <c r="C517" s="33" t="str">
        <f>IF(I517&gt;0,LEFT(E517,3),"  ")</f>
        <v>091</v>
      </c>
      <c r="D517" s="33" t="str">
        <f>IF(I517&gt;0,LEFT(E517,4),"  ")</f>
        <v>0912</v>
      </c>
      <c r="E517" s="34" t="s">
        <v>124</v>
      </c>
      <c r="F517" s="35">
        <v>32</v>
      </c>
      <c r="G517" s="92">
        <v>49</v>
      </c>
      <c r="H517" s="37">
        <v>4223</v>
      </c>
      <c r="I517" s="70">
        <v>1280</v>
      </c>
      <c r="J517" s="70">
        <v>1280</v>
      </c>
      <c r="K517" s="39" t="s">
        <v>132</v>
      </c>
      <c r="L517" s="71"/>
      <c r="M517" s="71"/>
      <c r="N517" s="71"/>
      <c r="O517" s="93">
        <v>4910</v>
      </c>
    </row>
    <row r="518" spans="1:15" ht="17.25" hidden="1" customHeight="1" x14ac:dyDescent="0.25">
      <c r="A518" s="31">
        <f t="shared" si="93"/>
        <v>4223</v>
      </c>
      <c r="B518" s="32">
        <f t="shared" si="86"/>
        <v>62</v>
      </c>
      <c r="C518" s="33" t="str">
        <f>IF(I518&gt;0,LEFT(E518,3),"  ")</f>
        <v>091</v>
      </c>
      <c r="D518" s="33" t="str">
        <f>IF(I518&gt;0,LEFT(E518,4),"  ")</f>
        <v>0912</v>
      </c>
      <c r="E518" s="34" t="s">
        <v>124</v>
      </c>
      <c r="F518" s="35">
        <v>32</v>
      </c>
      <c r="G518" s="92">
        <v>62</v>
      </c>
      <c r="H518" s="37">
        <v>4223</v>
      </c>
      <c r="I518" s="70">
        <v>1281</v>
      </c>
      <c r="J518" s="70">
        <v>1281</v>
      </c>
      <c r="K518" s="39" t="s">
        <v>132</v>
      </c>
      <c r="L518" s="71"/>
      <c r="M518" s="71"/>
      <c r="N518" s="71"/>
      <c r="O518" s="93">
        <v>6210</v>
      </c>
    </row>
    <row r="519" spans="1:15" ht="17.25" hidden="1" customHeight="1" x14ac:dyDescent="0.25">
      <c r="A519" s="31">
        <f t="shared" si="93"/>
        <v>4223</v>
      </c>
      <c r="B519" s="32">
        <f t="shared" si="86"/>
        <v>72</v>
      </c>
      <c r="C519" s="33" t="str">
        <f>IF(I519&gt;0,LEFT(E519,3),"  ")</f>
        <v>091</v>
      </c>
      <c r="D519" s="33" t="str">
        <f>IF(I519&gt;0,LEFT(E519,4),"  ")</f>
        <v>0912</v>
      </c>
      <c r="E519" s="34" t="s">
        <v>124</v>
      </c>
      <c r="F519" s="35">
        <v>32</v>
      </c>
      <c r="G519" s="92">
        <v>72</v>
      </c>
      <c r="H519" s="37">
        <v>4223</v>
      </c>
      <c r="I519" s="70">
        <v>1282</v>
      </c>
      <c r="J519" s="70">
        <v>1282</v>
      </c>
      <c r="K519" s="39" t="s">
        <v>132</v>
      </c>
      <c r="L519" s="71"/>
      <c r="M519" s="71"/>
      <c r="N519" s="71"/>
      <c r="O519" s="93">
        <v>7210</v>
      </c>
    </row>
    <row r="520" spans="1:15" hidden="1" x14ac:dyDescent="0.25">
      <c r="A520" s="31">
        <f t="shared" si="93"/>
        <v>4224</v>
      </c>
      <c r="B520" s="32">
        <f t="shared" si="86"/>
        <v>32</v>
      </c>
      <c r="C520" s="33" t="str">
        <f t="shared" si="96"/>
        <v>092</v>
      </c>
      <c r="D520" s="33" t="str">
        <f t="shared" si="97"/>
        <v>0922</v>
      </c>
      <c r="E520" s="34" t="s">
        <v>177</v>
      </c>
      <c r="F520" s="35">
        <v>32</v>
      </c>
      <c r="G520" s="36">
        <v>32</v>
      </c>
      <c r="H520" s="37">
        <v>4224</v>
      </c>
      <c r="I520" s="70">
        <v>1283</v>
      </c>
      <c r="J520" s="70">
        <v>1283</v>
      </c>
      <c r="K520" s="39" t="s">
        <v>67</v>
      </c>
      <c r="L520" s="71"/>
      <c r="M520" s="71"/>
      <c r="N520" s="71"/>
      <c r="O520" s="91">
        <v>3210</v>
      </c>
    </row>
    <row r="521" spans="1:15" ht="17.25" hidden="1" customHeight="1" x14ac:dyDescent="0.25">
      <c r="A521" s="31">
        <f>H521</f>
        <v>4224</v>
      </c>
      <c r="B521" s="32">
        <f t="shared" si="86"/>
        <v>49</v>
      </c>
      <c r="C521" s="33" t="str">
        <f t="shared" si="96"/>
        <v>091</v>
      </c>
      <c r="D521" s="33" t="str">
        <f t="shared" si="97"/>
        <v>0912</v>
      </c>
      <c r="E521" s="34" t="s">
        <v>124</v>
      </c>
      <c r="F521" s="35">
        <v>32</v>
      </c>
      <c r="G521" s="92">
        <v>49</v>
      </c>
      <c r="H521" s="37">
        <v>4224</v>
      </c>
      <c r="I521" s="70">
        <v>1284</v>
      </c>
      <c r="J521" s="70">
        <v>1284</v>
      </c>
      <c r="K521" s="39" t="s">
        <v>67</v>
      </c>
      <c r="L521" s="71"/>
      <c r="M521" s="71"/>
      <c r="N521" s="71"/>
      <c r="O521" s="93">
        <v>4910</v>
      </c>
    </row>
    <row r="522" spans="1:15" ht="17.25" hidden="1" customHeight="1" x14ac:dyDescent="0.25">
      <c r="A522" s="31">
        <f t="shared" si="93"/>
        <v>4224</v>
      </c>
      <c r="B522" s="32">
        <f t="shared" si="86"/>
        <v>62</v>
      </c>
      <c r="C522" s="33" t="str">
        <f>IF(I522&gt;0,LEFT(E522,3),"  ")</f>
        <v>091</v>
      </c>
      <c r="D522" s="33" t="str">
        <f>IF(I522&gt;0,LEFT(E522,4),"  ")</f>
        <v>0912</v>
      </c>
      <c r="E522" s="34" t="s">
        <v>124</v>
      </c>
      <c r="F522" s="35">
        <v>32</v>
      </c>
      <c r="G522" s="92">
        <v>62</v>
      </c>
      <c r="H522" s="37">
        <v>4224</v>
      </c>
      <c r="I522" s="70">
        <v>1285</v>
      </c>
      <c r="J522" s="70">
        <v>1285</v>
      </c>
      <c r="K522" s="39" t="s">
        <v>67</v>
      </c>
      <c r="L522" s="71"/>
      <c r="M522" s="71"/>
      <c r="N522" s="71"/>
      <c r="O522" s="93">
        <v>6210</v>
      </c>
    </row>
    <row r="523" spans="1:15" ht="17.25" hidden="1" customHeight="1" x14ac:dyDescent="0.25">
      <c r="A523" s="31">
        <f t="shared" si="93"/>
        <v>4224</v>
      </c>
      <c r="B523" s="32">
        <f t="shared" si="86"/>
        <v>72</v>
      </c>
      <c r="C523" s="33" t="str">
        <f>IF(I523&gt;0,LEFT(E523,3),"  ")</f>
        <v>091</v>
      </c>
      <c r="D523" s="33" t="str">
        <f>IF(I523&gt;0,LEFT(E523,4),"  ")</f>
        <v>0912</v>
      </c>
      <c r="E523" s="34" t="s">
        <v>124</v>
      </c>
      <c r="F523" s="35">
        <v>32</v>
      </c>
      <c r="G523" s="92">
        <v>72</v>
      </c>
      <c r="H523" s="37">
        <v>4224</v>
      </c>
      <c r="I523" s="70">
        <v>1286</v>
      </c>
      <c r="J523" s="70">
        <v>1286</v>
      </c>
      <c r="K523" s="39" t="s">
        <v>67</v>
      </c>
      <c r="L523" s="71"/>
      <c r="M523" s="71"/>
      <c r="N523" s="71"/>
      <c r="O523" s="93">
        <v>7210</v>
      </c>
    </row>
    <row r="524" spans="1:15" hidden="1" x14ac:dyDescent="0.25">
      <c r="A524" s="31">
        <f t="shared" si="93"/>
        <v>4225</v>
      </c>
      <c r="B524" s="32">
        <f t="shared" si="86"/>
        <v>32</v>
      </c>
      <c r="C524" s="33" t="str">
        <f t="shared" si="96"/>
        <v>092</v>
      </c>
      <c r="D524" s="33" t="str">
        <f t="shared" si="97"/>
        <v>0922</v>
      </c>
      <c r="E524" s="34" t="s">
        <v>177</v>
      </c>
      <c r="F524" s="35">
        <v>32</v>
      </c>
      <c r="G524" s="36">
        <v>32</v>
      </c>
      <c r="H524" s="37">
        <v>4225</v>
      </c>
      <c r="I524" s="70">
        <v>1287</v>
      </c>
      <c r="J524" s="70">
        <v>1287</v>
      </c>
      <c r="K524" s="39" t="s">
        <v>68</v>
      </c>
      <c r="L524" s="71"/>
      <c r="M524" s="71"/>
      <c r="N524" s="71"/>
      <c r="O524" s="91">
        <v>3210</v>
      </c>
    </row>
    <row r="525" spans="1:15" ht="17.25" hidden="1" customHeight="1" x14ac:dyDescent="0.25">
      <c r="A525" s="31">
        <f t="shared" si="93"/>
        <v>4225</v>
      </c>
      <c r="B525" s="32">
        <f t="shared" si="86"/>
        <v>49</v>
      </c>
      <c r="C525" s="33" t="str">
        <f>IF(I525&gt;0,LEFT(E525,3),"  ")</f>
        <v>091</v>
      </c>
      <c r="D525" s="33" t="str">
        <f>IF(I525&gt;0,LEFT(E525,4),"  ")</f>
        <v>0912</v>
      </c>
      <c r="E525" s="34" t="s">
        <v>124</v>
      </c>
      <c r="F525" s="35">
        <v>32</v>
      </c>
      <c r="G525" s="92">
        <v>49</v>
      </c>
      <c r="H525" s="37">
        <v>4225</v>
      </c>
      <c r="I525" s="70">
        <v>1288</v>
      </c>
      <c r="J525" s="70">
        <v>1288</v>
      </c>
      <c r="K525" s="39" t="s">
        <v>68</v>
      </c>
      <c r="L525" s="71"/>
      <c r="M525" s="71"/>
      <c r="N525" s="71"/>
      <c r="O525" s="93">
        <v>4910</v>
      </c>
    </row>
    <row r="526" spans="1:15" ht="17.25" hidden="1" customHeight="1" x14ac:dyDescent="0.25">
      <c r="A526" s="31">
        <f t="shared" si="93"/>
        <v>4225</v>
      </c>
      <c r="B526" s="32">
        <f t="shared" si="86"/>
        <v>54</v>
      </c>
      <c r="C526" s="33" t="str">
        <f>IF(I526&gt;0,LEFT(E526,3),"  ")</f>
        <v>091</v>
      </c>
      <c r="D526" s="33" t="str">
        <f>IF(I526&gt;0,LEFT(E526,4),"  ")</f>
        <v>0912</v>
      </c>
      <c r="E526" s="34" t="s">
        <v>124</v>
      </c>
      <c r="F526" s="35">
        <v>32</v>
      </c>
      <c r="G526" s="92">
        <v>54</v>
      </c>
      <c r="H526" s="37">
        <v>4225</v>
      </c>
      <c r="I526" s="70">
        <v>1289</v>
      </c>
      <c r="J526" s="70">
        <v>1289</v>
      </c>
      <c r="K526" s="39" t="s">
        <v>68</v>
      </c>
      <c r="L526" s="71"/>
      <c r="M526" s="71"/>
      <c r="N526" s="71"/>
      <c r="O526" s="93">
        <v>5410</v>
      </c>
    </row>
    <row r="527" spans="1:15" ht="17.25" hidden="1" customHeight="1" x14ac:dyDescent="0.25">
      <c r="A527" s="31">
        <f t="shared" si="93"/>
        <v>4225</v>
      </c>
      <c r="B527" s="32">
        <f t="shared" si="86"/>
        <v>62</v>
      </c>
      <c r="C527" s="33" t="str">
        <f>IF(I527&gt;0,LEFT(E527,3),"  ")</f>
        <v>091</v>
      </c>
      <c r="D527" s="33" t="str">
        <f>IF(I527&gt;0,LEFT(E527,4),"  ")</f>
        <v>0912</v>
      </c>
      <c r="E527" s="34" t="s">
        <v>124</v>
      </c>
      <c r="F527" s="35">
        <v>32</v>
      </c>
      <c r="G527" s="92">
        <v>62</v>
      </c>
      <c r="H527" s="37">
        <v>4225</v>
      </c>
      <c r="I527" s="70">
        <v>1290</v>
      </c>
      <c r="J527" s="70">
        <v>1290</v>
      </c>
      <c r="K527" s="39" t="s">
        <v>68</v>
      </c>
      <c r="L527" s="71"/>
      <c r="M527" s="71"/>
      <c r="N527" s="71"/>
      <c r="O527" s="93">
        <v>6210</v>
      </c>
    </row>
    <row r="528" spans="1:15" ht="17.25" hidden="1" customHeight="1" x14ac:dyDescent="0.25">
      <c r="A528" s="31">
        <f t="shared" si="93"/>
        <v>4225</v>
      </c>
      <c r="B528" s="32">
        <f t="shared" si="86"/>
        <v>72</v>
      </c>
      <c r="C528" s="33" t="str">
        <f>IF(I528&gt;0,LEFT(E528,3),"  ")</f>
        <v>091</v>
      </c>
      <c r="D528" s="33" t="str">
        <f>IF(I528&gt;0,LEFT(E528,4),"  ")</f>
        <v>0912</v>
      </c>
      <c r="E528" s="34" t="s">
        <v>124</v>
      </c>
      <c r="F528" s="35">
        <v>32</v>
      </c>
      <c r="G528" s="92">
        <v>72</v>
      </c>
      <c r="H528" s="37">
        <v>4225</v>
      </c>
      <c r="I528" s="70">
        <v>1291</v>
      </c>
      <c r="J528" s="70">
        <v>1291</v>
      </c>
      <c r="K528" s="39" t="s">
        <v>68</v>
      </c>
      <c r="L528" s="71"/>
      <c r="M528" s="71"/>
      <c r="N528" s="71"/>
      <c r="O528" s="93">
        <v>7210</v>
      </c>
    </row>
    <row r="529" spans="1:15" hidden="1" x14ac:dyDescent="0.25">
      <c r="A529" s="31">
        <f t="shared" si="93"/>
        <v>4226</v>
      </c>
      <c r="B529" s="32">
        <f t="shared" si="86"/>
        <v>32</v>
      </c>
      <c r="C529" s="33" t="str">
        <f t="shared" si="96"/>
        <v>092</v>
      </c>
      <c r="D529" s="33" t="str">
        <f t="shared" si="97"/>
        <v>0922</v>
      </c>
      <c r="E529" s="34" t="s">
        <v>177</v>
      </c>
      <c r="F529" s="35">
        <v>32</v>
      </c>
      <c r="G529" s="36">
        <v>32</v>
      </c>
      <c r="H529" s="37">
        <v>4226</v>
      </c>
      <c r="I529" s="70">
        <v>1292</v>
      </c>
      <c r="J529" s="70">
        <v>1292</v>
      </c>
      <c r="K529" s="39" t="s">
        <v>133</v>
      </c>
      <c r="L529" s="71">
        <v>4000</v>
      </c>
      <c r="M529" s="71">
        <v>-400</v>
      </c>
      <c r="N529" s="71">
        <v>3600</v>
      </c>
      <c r="O529" s="91">
        <v>3210</v>
      </c>
    </row>
    <row r="530" spans="1:15" ht="17.25" hidden="1" customHeight="1" x14ac:dyDescent="0.25">
      <c r="A530" s="31">
        <f t="shared" si="93"/>
        <v>4226</v>
      </c>
      <c r="B530" s="32">
        <f t="shared" si="86"/>
        <v>49</v>
      </c>
      <c r="C530" s="33" t="str">
        <f>IF(I530&gt;0,LEFT(E530,3),"  ")</f>
        <v>091</v>
      </c>
      <c r="D530" s="33" t="str">
        <f>IF(I530&gt;0,LEFT(E530,4),"  ")</f>
        <v>0912</v>
      </c>
      <c r="E530" s="34" t="s">
        <v>124</v>
      </c>
      <c r="F530" s="35">
        <v>32</v>
      </c>
      <c r="G530" s="92">
        <v>49</v>
      </c>
      <c r="H530" s="37">
        <v>4226</v>
      </c>
      <c r="I530" s="70">
        <v>1293</v>
      </c>
      <c r="J530" s="70">
        <v>1293</v>
      </c>
      <c r="K530" s="39" t="s">
        <v>133</v>
      </c>
      <c r="L530" s="71"/>
      <c r="M530" s="71"/>
      <c r="N530" s="71"/>
      <c r="O530" s="93">
        <v>4910</v>
      </c>
    </row>
    <row r="531" spans="1:15" hidden="1" x14ac:dyDescent="0.25">
      <c r="A531" s="31">
        <f t="shared" si="93"/>
        <v>4226</v>
      </c>
      <c r="B531" s="32">
        <f t="shared" si="86"/>
        <v>54</v>
      </c>
      <c r="C531" s="33" t="str">
        <f t="shared" ref="C531" si="98">IF(I531&gt;0,LEFT(E531,3),"  ")</f>
        <v>092</v>
      </c>
      <c r="D531" s="33" t="str">
        <f t="shared" ref="D531" si="99">IF(I531&gt;0,LEFT(E531,4),"  ")</f>
        <v>0922</v>
      </c>
      <c r="E531" s="34" t="s">
        <v>177</v>
      </c>
      <c r="F531" s="35">
        <v>32</v>
      </c>
      <c r="G531" s="36">
        <v>54</v>
      </c>
      <c r="H531" s="37">
        <v>4226</v>
      </c>
      <c r="I531" s="95">
        <v>1745</v>
      </c>
      <c r="J531" s="70">
        <v>1292</v>
      </c>
      <c r="K531" s="39" t="s">
        <v>133</v>
      </c>
      <c r="L531" s="71"/>
      <c r="M531" s="71"/>
      <c r="N531" s="71"/>
      <c r="O531" s="93">
        <v>5410</v>
      </c>
    </row>
    <row r="532" spans="1:15" ht="17.25" hidden="1" customHeight="1" x14ac:dyDescent="0.25">
      <c r="A532" s="31">
        <f t="shared" si="93"/>
        <v>4226</v>
      </c>
      <c r="B532" s="32">
        <f t="shared" si="86"/>
        <v>62</v>
      </c>
      <c r="C532" s="33" t="str">
        <f>IF(I532&gt;0,LEFT(E532,3),"  ")</f>
        <v>091</v>
      </c>
      <c r="D532" s="33" t="str">
        <f>IF(I532&gt;0,LEFT(E532,4),"  ")</f>
        <v>0912</v>
      </c>
      <c r="E532" s="34" t="s">
        <v>124</v>
      </c>
      <c r="F532" s="35">
        <v>32</v>
      </c>
      <c r="G532" s="92">
        <v>62</v>
      </c>
      <c r="H532" s="37">
        <v>4226</v>
      </c>
      <c r="I532" s="70">
        <v>1294</v>
      </c>
      <c r="J532" s="70">
        <v>1294</v>
      </c>
      <c r="K532" s="39" t="s">
        <v>133</v>
      </c>
      <c r="L532" s="71"/>
      <c r="M532" s="71"/>
      <c r="N532" s="71"/>
      <c r="O532" s="93">
        <v>6210</v>
      </c>
    </row>
    <row r="533" spans="1:15" ht="17.25" hidden="1" customHeight="1" x14ac:dyDescent="0.25">
      <c r="A533" s="31">
        <f t="shared" si="93"/>
        <v>4226</v>
      </c>
      <c r="B533" s="32">
        <f t="shared" si="86"/>
        <v>72</v>
      </c>
      <c r="C533" s="33" t="str">
        <f>IF(I533&gt;0,LEFT(E533,3),"  ")</f>
        <v>091</v>
      </c>
      <c r="D533" s="33" t="str">
        <f>IF(I533&gt;0,LEFT(E533,4),"  ")</f>
        <v>0912</v>
      </c>
      <c r="E533" s="34" t="s">
        <v>124</v>
      </c>
      <c r="F533" s="35">
        <v>32</v>
      </c>
      <c r="G533" s="92">
        <v>72</v>
      </c>
      <c r="H533" s="37">
        <v>4226</v>
      </c>
      <c r="I533" s="70">
        <v>1295</v>
      </c>
      <c r="J533" s="70">
        <v>1295</v>
      </c>
      <c r="K533" s="39" t="s">
        <v>133</v>
      </c>
      <c r="L533" s="71"/>
      <c r="M533" s="71"/>
      <c r="N533" s="71"/>
      <c r="O533" s="93">
        <v>7210</v>
      </c>
    </row>
    <row r="534" spans="1:15" hidden="1" x14ac:dyDescent="0.25">
      <c r="A534" s="31">
        <f t="shared" si="93"/>
        <v>4227</v>
      </c>
      <c r="B534" s="32">
        <f t="shared" si="86"/>
        <v>32</v>
      </c>
      <c r="C534" s="33" t="str">
        <f t="shared" si="96"/>
        <v>092</v>
      </c>
      <c r="D534" s="33" t="str">
        <f t="shared" si="97"/>
        <v>0922</v>
      </c>
      <c r="E534" s="34" t="s">
        <v>177</v>
      </c>
      <c r="F534" s="35">
        <v>32</v>
      </c>
      <c r="G534" s="36">
        <v>32</v>
      </c>
      <c r="H534" s="37">
        <v>4227</v>
      </c>
      <c r="I534" s="70">
        <v>1296</v>
      </c>
      <c r="J534" s="70">
        <v>1296</v>
      </c>
      <c r="K534" s="39" t="s">
        <v>69</v>
      </c>
      <c r="L534" s="71"/>
      <c r="M534" s="71"/>
      <c r="N534" s="71"/>
      <c r="O534" s="91">
        <v>3210</v>
      </c>
    </row>
    <row r="535" spans="1:15" ht="17.25" hidden="1" customHeight="1" x14ac:dyDescent="0.25">
      <c r="A535" s="31">
        <f>H535</f>
        <v>4227</v>
      </c>
      <c r="B535" s="32">
        <f t="shared" si="86"/>
        <v>49</v>
      </c>
      <c r="C535" s="33" t="str">
        <f>IF(I535&gt;0,LEFT(E535,3),"  ")</f>
        <v>091</v>
      </c>
      <c r="D535" s="33" t="str">
        <f>IF(I535&gt;0,LEFT(E535,4),"  ")</f>
        <v>0912</v>
      </c>
      <c r="E535" s="34" t="s">
        <v>124</v>
      </c>
      <c r="F535" s="35">
        <v>32</v>
      </c>
      <c r="G535" s="92">
        <v>49</v>
      </c>
      <c r="H535" s="37">
        <v>4227</v>
      </c>
      <c r="I535" s="70">
        <v>1297</v>
      </c>
      <c r="J535" s="70">
        <v>1297</v>
      </c>
      <c r="K535" s="39" t="s">
        <v>69</v>
      </c>
      <c r="L535" s="71"/>
      <c r="M535" s="71"/>
      <c r="N535" s="71"/>
      <c r="O535" s="93">
        <v>4910</v>
      </c>
    </row>
    <row r="536" spans="1:15" ht="17.25" hidden="1" customHeight="1" x14ac:dyDescent="0.25">
      <c r="A536" s="31">
        <f t="shared" si="93"/>
        <v>4227</v>
      </c>
      <c r="B536" s="32">
        <f t="shared" si="86"/>
        <v>54</v>
      </c>
      <c r="C536" s="33" t="str">
        <f>IF(I536&gt;0,LEFT(E536,3),"  ")</f>
        <v>091</v>
      </c>
      <c r="D536" s="33" t="str">
        <f>IF(I536&gt;0,LEFT(E536,4),"  ")</f>
        <v>0912</v>
      </c>
      <c r="E536" s="34" t="s">
        <v>124</v>
      </c>
      <c r="F536" s="35">
        <v>32</v>
      </c>
      <c r="G536" s="92">
        <v>54</v>
      </c>
      <c r="H536" s="37">
        <v>4227</v>
      </c>
      <c r="I536" s="70">
        <v>1298</v>
      </c>
      <c r="J536" s="70">
        <v>1298</v>
      </c>
      <c r="K536" s="39" t="s">
        <v>69</v>
      </c>
      <c r="L536" s="71"/>
      <c r="M536" s="71"/>
      <c r="N536" s="71"/>
      <c r="O536" s="93">
        <v>5410</v>
      </c>
    </row>
    <row r="537" spans="1:15" ht="17.25" hidden="1" customHeight="1" x14ac:dyDescent="0.25">
      <c r="A537" s="31">
        <f t="shared" si="93"/>
        <v>4227</v>
      </c>
      <c r="B537" s="32">
        <f t="shared" si="86"/>
        <v>62</v>
      </c>
      <c r="C537" s="33" t="str">
        <f>IF(I537&gt;0,LEFT(E537,3),"  ")</f>
        <v>091</v>
      </c>
      <c r="D537" s="33" t="str">
        <f>IF(I537&gt;0,LEFT(E537,4),"  ")</f>
        <v>0912</v>
      </c>
      <c r="E537" s="34" t="s">
        <v>124</v>
      </c>
      <c r="F537" s="35">
        <v>32</v>
      </c>
      <c r="G537" s="92">
        <v>62</v>
      </c>
      <c r="H537" s="37">
        <v>4227</v>
      </c>
      <c r="I537" s="70">
        <v>1299</v>
      </c>
      <c r="J537" s="70">
        <v>1299</v>
      </c>
      <c r="K537" s="39" t="s">
        <v>69</v>
      </c>
      <c r="L537" s="71"/>
      <c r="M537" s="71"/>
      <c r="N537" s="71"/>
      <c r="O537" s="93">
        <v>6210</v>
      </c>
    </row>
    <row r="538" spans="1:15" ht="17.25" hidden="1" customHeight="1" x14ac:dyDescent="0.25">
      <c r="A538" s="31">
        <f t="shared" si="93"/>
        <v>4227</v>
      </c>
      <c r="B538" s="32">
        <f t="shared" si="86"/>
        <v>72</v>
      </c>
      <c r="C538" s="33" t="str">
        <f>IF(I538&gt;0,LEFT(E538,3),"  ")</f>
        <v>091</v>
      </c>
      <c r="D538" s="33" t="str">
        <f>IF(I538&gt;0,LEFT(E538,4),"  ")</f>
        <v>0912</v>
      </c>
      <c r="E538" s="34" t="s">
        <v>124</v>
      </c>
      <c r="F538" s="35">
        <v>32</v>
      </c>
      <c r="G538" s="92">
        <v>72</v>
      </c>
      <c r="H538" s="37">
        <v>4227</v>
      </c>
      <c r="I538" s="70">
        <v>1300</v>
      </c>
      <c r="J538" s="70">
        <v>1300</v>
      </c>
      <c r="K538" s="39" t="s">
        <v>69</v>
      </c>
      <c r="L538" s="71"/>
      <c r="M538" s="71"/>
      <c r="N538" s="71"/>
      <c r="O538" s="93">
        <v>7210</v>
      </c>
    </row>
    <row r="539" spans="1:15" hidden="1" x14ac:dyDescent="0.25">
      <c r="A539" s="31">
        <f t="shared" si="93"/>
        <v>423</v>
      </c>
      <c r="B539" s="32" t="str">
        <f t="shared" si="86"/>
        <v xml:space="preserve"> </v>
      </c>
      <c r="C539" s="33" t="str">
        <f t="shared" si="96"/>
        <v xml:space="preserve">  </v>
      </c>
      <c r="D539" s="33" t="str">
        <f t="shared" si="97"/>
        <v xml:space="preserve">  </v>
      </c>
      <c r="E539" s="34"/>
      <c r="F539" s="35"/>
      <c r="G539" s="36"/>
      <c r="H539" s="37">
        <v>423</v>
      </c>
      <c r="I539" s="38"/>
      <c r="J539" s="38"/>
      <c r="K539" s="39" t="s">
        <v>134</v>
      </c>
      <c r="L539" s="67">
        <f>SUM(L540:L542)</f>
        <v>0</v>
      </c>
      <c r="M539" s="67">
        <f>SUM(M540:M542)</f>
        <v>0</v>
      </c>
      <c r="N539" s="67">
        <f>SUM(N540:N542)</f>
        <v>0</v>
      </c>
      <c r="O539" s="72"/>
    </row>
    <row r="540" spans="1:15" hidden="1" x14ac:dyDescent="0.25">
      <c r="A540" s="31">
        <f t="shared" si="93"/>
        <v>4231</v>
      </c>
      <c r="B540" s="32">
        <f t="shared" si="86"/>
        <v>32</v>
      </c>
      <c r="C540" s="33" t="str">
        <f t="shared" si="96"/>
        <v>092</v>
      </c>
      <c r="D540" s="33" t="str">
        <f t="shared" si="97"/>
        <v>0922</v>
      </c>
      <c r="E540" s="34" t="s">
        <v>177</v>
      </c>
      <c r="F540" s="35">
        <v>32</v>
      </c>
      <c r="G540" s="36">
        <v>32</v>
      </c>
      <c r="H540" s="37">
        <v>4231</v>
      </c>
      <c r="I540" s="70">
        <v>1301</v>
      </c>
      <c r="J540" s="70">
        <v>1301</v>
      </c>
      <c r="K540" s="39" t="s">
        <v>71</v>
      </c>
      <c r="L540" s="71"/>
      <c r="M540" s="71"/>
      <c r="N540" s="71"/>
      <c r="O540" s="91">
        <v>3210</v>
      </c>
    </row>
    <row r="541" spans="1:15" ht="17.25" hidden="1" customHeight="1" x14ac:dyDescent="0.25">
      <c r="A541" s="31">
        <f>H541</f>
        <v>4231</v>
      </c>
      <c r="B541" s="32">
        <f t="shared" si="86"/>
        <v>54</v>
      </c>
      <c r="C541" s="33" t="str">
        <f>IF(I541&gt;0,LEFT(E541,3),"  ")</f>
        <v>091</v>
      </c>
      <c r="D541" s="33" t="str">
        <f>IF(I541&gt;0,LEFT(E541,4),"  ")</f>
        <v>0912</v>
      </c>
      <c r="E541" s="34" t="s">
        <v>124</v>
      </c>
      <c r="F541" s="35">
        <v>32</v>
      </c>
      <c r="G541" s="92">
        <v>54</v>
      </c>
      <c r="H541" s="37">
        <v>4231</v>
      </c>
      <c r="I541" s="70">
        <v>1302</v>
      </c>
      <c r="J541" s="70">
        <v>1302</v>
      </c>
      <c r="K541" s="39" t="s">
        <v>71</v>
      </c>
      <c r="L541" s="71"/>
      <c r="M541" s="71"/>
      <c r="N541" s="71"/>
      <c r="O541" s="93">
        <v>5410</v>
      </c>
    </row>
    <row r="542" spans="1:15" ht="17.25" hidden="1" customHeight="1" x14ac:dyDescent="0.25">
      <c r="A542" s="31">
        <f t="shared" si="93"/>
        <v>4231</v>
      </c>
      <c r="B542" s="32">
        <f t="shared" si="86"/>
        <v>72</v>
      </c>
      <c r="C542" s="33" t="str">
        <f>IF(I542&gt;0,LEFT(E542,3),"  ")</f>
        <v>091</v>
      </c>
      <c r="D542" s="33" t="str">
        <f>IF(I542&gt;0,LEFT(E542,4),"  ")</f>
        <v>0912</v>
      </c>
      <c r="E542" s="34" t="s">
        <v>124</v>
      </c>
      <c r="F542" s="35">
        <v>32</v>
      </c>
      <c r="G542" s="92">
        <v>72</v>
      </c>
      <c r="H542" s="37">
        <v>4231</v>
      </c>
      <c r="I542" s="70">
        <v>1303</v>
      </c>
      <c r="J542" s="70">
        <v>1303</v>
      </c>
      <c r="K542" s="39" t="s">
        <v>71</v>
      </c>
      <c r="L542" s="71"/>
      <c r="M542" s="71"/>
      <c r="N542" s="71"/>
      <c r="O542" s="93">
        <v>7210</v>
      </c>
    </row>
    <row r="543" spans="1:15" x14ac:dyDescent="0.25">
      <c r="A543" s="31">
        <f t="shared" si="93"/>
        <v>424</v>
      </c>
      <c r="B543" s="32" t="str">
        <f t="shared" si="86"/>
        <v xml:space="preserve"> </v>
      </c>
      <c r="C543" s="33" t="str">
        <f t="shared" si="96"/>
        <v xml:space="preserve">  </v>
      </c>
      <c r="D543" s="33" t="str">
        <f t="shared" si="97"/>
        <v xml:space="preserve">  </v>
      </c>
      <c r="E543" s="34"/>
      <c r="F543" s="35"/>
      <c r="G543" s="36"/>
      <c r="H543" s="37">
        <v>424</v>
      </c>
      <c r="I543" s="38"/>
      <c r="J543" s="38"/>
      <c r="K543" s="39" t="s">
        <v>215</v>
      </c>
      <c r="L543" s="67">
        <f>SUM(L544:L548)</f>
        <v>6000</v>
      </c>
      <c r="M543" s="67">
        <f>SUM(M544:M548)</f>
        <v>200</v>
      </c>
      <c r="N543" s="67">
        <f>SUM(N544:N548)</f>
        <v>6200</v>
      </c>
      <c r="O543" s="72"/>
    </row>
    <row r="544" spans="1:15" hidden="1" x14ac:dyDescent="0.25">
      <c r="A544" s="31">
        <f t="shared" si="93"/>
        <v>4241</v>
      </c>
      <c r="B544" s="32">
        <f t="shared" si="86"/>
        <v>32</v>
      </c>
      <c r="C544" s="33" t="str">
        <f t="shared" si="96"/>
        <v>092</v>
      </c>
      <c r="D544" s="33" t="str">
        <f t="shared" si="97"/>
        <v>0922</v>
      </c>
      <c r="E544" s="34" t="s">
        <v>177</v>
      </c>
      <c r="F544" s="35">
        <v>32</v>
      </c>
      <c r="G544" s="36">
        <v>32</v>
      </c>
      <c r="H544" s="37">
        <v>4241</v>
      </c>
      <c r="I544" s="70">
        <v>1304</v>
      </c>
      <c r="J544" s="70">
        <v>1304</v>
      </c>
      <c r="K544" s="39" t="s">
        <v>216</v>
      </c>
      <c r="L544" s="71"/>
      <c r="M544" s="71">
        <v>200</v>
      </c>
      <c r="N544" s="71">
        <v>200</v>
      </c>
      <c r="O544" s="91">
        <v>3210</v>
      </c>
    </row>
    <row r="545" spans="1:15" ht="17.25" hidden="1" customHeight="1" x14ac:dyDescent="0.25">
      <c r="A545" s="31">
        <f t="shared" si="93"/>
        <v>4241</v>
      </c>
      <c r="B545" s="32">
        <f t="shared" si="86"/>
        <v>49</v>
      </c>
      <c r="C545" s="33" t="str">
        <f>IF(I545&gt;0,LEFT(E545,3),"  ")</f>
        <v>091</v>
      </c>
      <c r="D545" s="33" t="str">
        <f>IF(I545&gt;0,LEFT(E545,4),"  ")</f>
        <v>0912</v>
      </c>
      <c r="E545" s="34" t="s">
        <v>124</v>
      </c>
      <c r="F545" s="35">
        <v>32</v>
      </c>
      <c r="G545" s="92">
        <v>49</v>
      </c>
      <c r="H545" s="37">
        <v>4241</v>
      </c>
      <c r="I545" s="70">
        <v>1305</v>
      </c>
      <c r="J545" s="70">
        <v>1305</v>
      </c>
      <c r="K545" s="39" t="s">
        <v>216</v>
      </c>
      <c r="L545" s="71"/>
      <c r="M545" s="71"/>
      <c r="N545" s="71"/>
      <c r="O545" s="93">
        <v>4910</v>
      </c>
    </row>
    <row r="546" spans="1:15" ht="17.25" hidden="1" customHeight="1" x14ac:dyDescent="0.25">
      <c r="A546" s="31">
        <f>H546</f>
        <v>4241</v>
      </c>
      <c r="B546" s="32">
        <f t="shared" si="86"/>
        <v>54</v>
      </c>
      <c r="C546" s="33" t="str">
        <f t="shared" ref="C546" si="100">IF(I546&gt;0,LEFT(E546,3),"  ")</f>
        <v>091</v>
      </c>
      <c r="D546" s="33" t="str">
        <f t="shared" ref="D546" si="101">IF(I546&gt;0,LEFT(E546,4),"  ")</f>
        <v>0912</v>
      </c>
      <c r="E546" s="34" t="s">
        <v>124</v>
      </c>
      <c r="F546" s="35">
        <v>32</v>
      </c>
      <c r="G546" s="92">
        <v>54</v>
      </c>
      <c r="H546" s="37">
        <v>4241</v>
      </c>
      <c r="I546" s="70">
        <v>1306</v>
      </c>
      <c r="J546" s="70">
        <v>1306</v>
      </c>
      <c r="K546" s="39" t="s">
        <v>216</v>
      </c>
      <c r="L546" s="71">
        <v>5000</v>
      </c>
      <c r="M546" s="71">
        <v>0</v>
      </c>
      <c r="N546" s="71">
        <v>5000</v>
      </c>
      <c r="O546" s="93">
        <v>5410</v>
      </c>
    </row>
    <row r="547" spans="1:15" ht="17.25" hidden="1" customHeight="1" x14ac:dyDescent="0.25">
      <c r="A547" s="31">
        <f t="shared" si="93"/>
        <v>4241</v>
      </c>
      <c r="B547" s="32">
        <f t="shared" si="86"/>
        <v>62</v>
      </c>
      <c r="C547" s="33" t="str">
        <f>IF(I547&gt;0,LEFT(E547,3),"  ")</f>
        <v>091</v>
      </c>
      <c r="D547" s="33" t="str">
        <f>IF(I547&gt;0,LEFT(E547,4),"  ")</f>
        <v>0912</v>
      </c>
      <c r="E547" s="34" t="s">
        <v>124</v>
      </c>
      <c r="F547" s="35">
        <v>32</v>
      </c>
      <c r="G547" s="92">
        <v>62</v>
      </c>
      <c r="H547" s="37">
        <v>4241</v>
      </c>
      <c r="I547" s="70">
        <v>1307</v>
      </c>
      <c r="J547" s="70">
        <v>1307</v>
      </c>
      <c r="K547" s="39" t="s">
        <v>216</v>
      </c>
      <c r="L547" s="71">
        <v>1000</v>
      </c>
      <c r="M547" s="71"/>
      <c r="N547" s="71">
        <v>1000</v>
      </c>
      <c r="O547" s="93">
        <v>6210</v>
      </c>
    </row>
    <row r="548" spans="1:15" ht="17.25" hidden="1" customHeight="1" x14ac:dyDescent="0.25">
      <c r="A548" s="31">
        <f t="shared" si="93"/>
        <v>4241</v>
      </c>
      <c r="B548" s="32">
        <f t="shared" si="86"/>
        <v>72</v>
      </c>
      <c r="C548" s="33" t="str">
        <f>IF(I548&gt;0,LEFT(E548,3),"  ")</f>
        <v>091</v>
      </c>
      <c r="D548" s="33" t="str">
        <f>IF(I548&gt;0,LEFT(E548,4),"  ")</f>
        <v>0912</v>
      </c>
      <c r="E548" s="34" t="s">
        <v>124</v>
      </c>
      <c r="F548" s="35">
        <v>32</v>
      </c>
      <c r="G548" s="92">
        <v>72</v>
      </c>
      <c r="H548" s="37">
        <v>4241</v>
      </c>
      <c r="I548" s="70">
        <v>1308</v>
      </c>
      <c r="J548" s="70">
        <v>1308</v>
      </c>
      <c r="K548" s="39" t="s">
        <v>216</v>
      </c>
      <c r="L548" s="71"/>
      <c r="M548" s="71"/>
      <c r="N548" s="71"/>
      <c r="O548" s="93">
        <v>7210</v>
      </c>
    </row>
    <row r="549" spans="1:15" hidden="1" x14ac:dyDescent="0.25">
      <c r="A549" s="31">
        <f t="shared" si="93"/>
        <v>425</v>
      </c>
      <c r="B549" s="32" t="str">
        <f t="shared" si="86"/>
        <v xml:space="preserve"> </v>
      </c>
      <c r="C549" s="33" t="str">
        <f t="shared" si="96"/>
        <v xml:space="preserve">  </v>
      </c>
      <c r="D549" s="33" t="str">
        <f t="shared" si="97"/>
        <v xml:space="preserve">  </v>
      </c>
      <c r="E549" s="34"/>
      <c r="F549" s="35"/>
      <c r="G549" s="36"/>
      <c r="H549" s="37">
        <v>425</v>
      </c>
      <c r="I549" s="38"/>
      <c r="J549" s="38"/>
      <c r="K549" s="39" t="s">
        <v>229</v>
      </c>
      <c r="L549" s="67">
        <f>SUM(L550)</f>
        <v>0</v>
      </c>
      <c r="M549" s="67">
        <f>SUM(M550)</f>
        <v>0</v>
      </c>
      <c r="N549" s="67">
        <f>SUM(N550)</f>
        <v>0</v>
      </c>
      <c r="O549" s="72"/>
    </row>
    <row r="550" spans="1:15" hidden="1" x14ac:dyDescent="0.25">
      <c r="A550" s="31">
        <f t="shared" si="93"/>
        <v>4251</v>
      </c>
      <c r="B550" s="32">
        <f t="shared" si="86"/>
        <v>32</v>
      </c>
      <c r="C550" s="33" t="str">
        <f t="shared" si="96"/>
        <v>092</v>
      </c>
      <c r="D550" s="33" t="str">
        <f t="shared" si="97"/>
        <v>0922</v>
      </c>
      <c r="E550" s="34" t="s">
        <v>177</v>
      </c>
      <c r="F550" s="35">
        <v>32</v>
      </c>
      <c r="G550" s="36">
        <v>32</v>
      </c>
      <c r="H550" s="37">
        <v>4251</v>
      </c>
      <c r="I550" s="70">
        <v>1309</v>
      </c>
      <c r="J550" s="70">
        <v>1309</v>
      </c>
      <c r="K550" s="39" t="s">
        <v>230</v>
      </c>
      <c r="L550" s="71"/>
      <c r="M550" s="71"/>
      <c r="N550" s="71"/>
      <c r="O550" s="91">
        <v>3210</v>
      </c>
    </row>
    <row r="551" spans="1:15" hidden="1" x14ac:dyDescent="0.25">
      <c r="A551" s="31">
        <f t="shared" si="93"/>
        <v>426</v>
      </c>
      <c r="B551" s="32" t="str">
        <f t="shared" si="86"/>
        <v xml:space="preserve"> </v>
      </c>
      <c r="C551" s="33" t="str">
        <f t="shared" si="96"/>
        <v xml:space="preserve">  </v>
      </c>
      <c r="D551" s="33" t="str">
        <f t="shared" si="97"/>
        <v xml:space="preserve">  </v>
      </c>
      <c r="E551" s="34"/>
      <c r="F551" s="35"/>
      <c r="G551" s="36"/>
      <c r="H551" s="37">
        <v>426</v>
      </c>
      <c r="I551" s="38"/>
      <c r="J551" s="38"/>
      <c r="K551" s="39" t="s">
        <v>231</v>
      </c>
      <c r="L551" s="67">
        <f>SUM(L552)</f>
        <v>0</v>
      </c>
      <c r="M551" s="67">
        <f>SUM(M552)</f>
        <v>0</v>
      </c>
      <c r="N551" s="67">
        <f>SUM(N552)</f>
        <v>0</v>
      </c>
    </row>
    <row r="552" spans="1:15" hidden="1" x14ac:dyDescent="0.25">
      <c r="A552" s="31">
        <f t="shared" si="93"/>
        <v>4262</v>
      </c>
      <c r="B552" s="32">
        <f t="shared" si="86"/>
        <v>32</v>
      </c>
      <c r="C552" s="33" t="str">
        <f t="shared" si="96"/>
        <v>092</v>
      </c>
      <c r="D552" s="33" t="str">
        <f t="shared" si="97"/>
        <v>0922</v>
      </c>
      <c r="E552" s="34" t="s">
        <v>177</v>
      </c>
      <c r="F552" s="35">
        <v>32</v>
      </c>
      <c r="G552" s="36">
        <v>32</v>
      </c>
      <c r="H552" s="37">
        <v>4262</v>
      </c>
      <c r="I552" s="70">
        <v>1310</v>
      </c>
      <c r="J552" s="70">
        <v>1310</v>
      </c>
      <c r="K552" s="39" t="s">
        <v>232</v>
      </c>
      <c r="L552" s="71"/>
      <c r="M552" s="71"/>
      <c r="N552" s="71"/>
      <c r="O552" s="91">
        <v>3210</v>
      </c>
    </row>
    <row r="553" spans="1:15" hidden="1" x14ac:dyDescent="0.25">
      <c r="A553" s="31">
        <f t="shared" si="93"/>
        <v>45</v>
      </c>
      <c r="B553" s="32" t="str">
        <f t="shared" si="86"/>
        <v xml:space="preserve"> </v>
      </c>
      <c r="C553" s="33" t="str">
        <f t="shared" si="96"/>
        <v xml:space="preserve">  </v>
      </c>
      <c r="D553" s="33" t="str">
        <f t="shared" si="97"/>
        <v xml:space="preserve">  </v>
      </c>
      <c r="E553" s="34"/>
      <c r="F553" s="35"/>
      <c r="G553" s="36"/>
      <c r="H553" s="37">
        <v>45</v>
      </c>
      <c r="I553" s="38"/>
      <c r="J553" s="38"/>
      <c r="K553" s="39" t="s">
        <v>233</v>
      </c>
      <c r="L553" s="67">
        <f t="shared" ref="L553:N553" si="102">SUM(L554)</f>
        <v>0</v>
      </c>
      <c r="M553" s="67">
        <f t="shared" si="102"/>
        <v>0</v>
      </c>
      <c r="N553" s="67">
        <f t="shared" si="102"/>
        <v>0</v>
      </c>
      <c r="O553" s="72"/>
    </row>
    <row r="554" spans="1:15" hidden="1" x14ac:dyDescent="0.25">
      <c r="A554" s="31">
        <f t="shared" si="93"/>
        <v>452</v>
      </c>
      <c r="B554" s="32" t="str">
        <f t="shared" si="86"/>
        <v xml:space="preserve"> </v>
      </c>
      <c r="C554" s="33" t="str">
        <f t="shared" si="96"/>
        <v xml:space="preserve">  </v>
      </c>
      <c r="D554" s="33" t="str">
        <f t="shared" si="97"/>
        <v xml:space="preserve">  </v>
      </c>
      <c r="E554" s="34"/>
      <c r="F554" s="35"/>
      <c r="G554" s="36"/>
      <c r="H554" s="37">
        <v>452</v>
      </c>
      <c r="I554" s="38"/>
      <c r="J554" s="38"/>
      <c r="K554" s="73" t="s">
        <v>234</v>
      </c>
      <c r="L554" s="67">
        <f>SUM(L555)</f>
        <v>0</v>
      </c>
      <c r="M554" s="67">
        <f>SUM(M555)</f>
        <v>0</v>
      </c>
      <c r="N554" s="67">
        <f>SUM(N555)</f>
        <v>0</v>
      </c>
      <c r="O554" s="72"/>
    </row>
    <row r="555" spans="1:15" hidden="1" x14ac:dyDescent="0.25">
      <c r="A555" s="31">
        <f t="shared" si="93"/>
        <v>4521</v>
      </c>
      <c r="B555" s="32">
        <f t="shared" si="86"/>
        <v>49</v>
      </c>
      <c r="C555" s="33"/>
      <c r="D555" s="33"/>
      <c r="E555" s="34" t="s">
        <v>177</v>
      </c>
      <c r="F555" s="101">
        <v>32</v>
      </c>
      <c r="G555" s="92">
        <v>49</v>
      </c>
      <c r="H555" s="37">
        <v>4521</v>
      </c>
      <c r="I555" s="70">
        <v>1311</v>
      </c>
      <c r="J555" s="70">
        <v>1311</v>
      </c>
      <c r="K555" s="73" t="s">
        <v>235</v>
      </c>
      <c r="L555" s="71"/>
      <c r="M555" s="71"/>
      <c r="N555" s="71"/>
      <c r="O555" s="93">
        <v>4910</v>
      </c>
    </row>
    <row r="556" spans="1:15" hidden="1" x14ac:dyDescent="0.25">
      <c r="A556" s="31">
        <f t="shared" si="93"/>
        <v>5</v>
      </c>
      <c r="B556" s="32" t="str">
        <f t="shared" ref="B556:B624" si="103">IF(J556&gt;0,G556," ")</f>
        <v xml:space="preserve"> </v>
      </c>
      <c r="C556" s="33" t="str">
        <f t="shared" si="96"/>
        <v xml:space="preserve">  </v>
      </c>
      <c r="D556" s="33" t="str">
        <f t="shared" si="97"/>
        <v xml:space="preserve">  </v>
      </c>
      <c r="E556" s="34"/>
      <c r="F556" s="35"/>
      <c r="G556" s="36"/>
      <c r="H556" s="37">
        <v>5</v>
      </c>
      <c r="I556" s="38"/>
      <c r="J556" s="38"/>
      <c r="K556" s="39" t="s">
        <v>236</v>
      </c>
      <c r="L556" s="67">
        <f>SUM(L557,L560)</f>
        <v>0</v>
      </c>
      <c r="M556" s="67">
        <f>SUM(M557,M560)</f>
        <v>0</v>
      </c>
      <c r="N556" s="67">
        <f>SUM(N557,N560)</f>
        <v>0</v>
      </c>
      <c r="O556" s="72"/>
    </row>
    <row r="557" spans="1:15" hidden="1" x14ac:dyDescent="0.25">
      <c r="A557" s="31">
        <f t="shared" si="93"/>
        <v>54</v>
      </c>
      <c r="B557" s="32" t="str">
        <f t="shared" si="103"/>
        <v xml:space="preserve"> </v>
      </c>
      <c r="C557" s="33" t="str">
        <f t="shared" si="96"/>
        <v xml:space="preserve">  </v>
      </c>
      <c r="D557" s="33" t="str">
        <f t="shared" si="97"/>
        <v xml:space="preserve">  </v>
      </c>
      <c r="E557" s="34"/>
      <c r="F557" s="35"/>
      <c r="G557" s="36"/>
      <c r="H557" s="37">
        <v>54</v>
      </c>
      <c r="I557" s="38"/>
      <c r="J557" s="38"/>
      <c r="K557" s="39" t="s">
        <v>237</v>
      </c>
      <c r="L557" s="67">
        <f t="shared" ref="L557:N557" si="104">SUM(L558)</f>
        <v>0</v>
      </c>
      <c r="M557" s="67">
        <f t="shared" si="104"/>
        <v>0</v>
      </c>
      <c r="N557" s="67">
        <f t="shared" si="104"/>
        <v>0</v>
      </c>
      <c r="O557" s="72"/>
    </row>
    <row r="558" spans="1:15" ht="25.5" hidden="1" x14ac:dyDescent="0.25">
      <c r="A558" s="31">
        <f t="shared" si="93"/>
        <v>545</v>
      </c>
      <c r="B558" s="32" t="str">
        <f t="shared" si="103"/>
        <v xml:space="preserve"> </v>
      </c>
      <c r="C558" s="33" t="str">
        <f t="shared" si="96"/>
        <v xml:space="preserve">  </v>
      </c>
      <c r="D558" s="33" t="str">
        <f t="shared" si="97"/>
        <v xml:space="preserve">  </v>
      </c>
      <c r="E558" s="34"/>
      <c r="F558" s="35"/>
      <c r="G558" s="36"/>
      <c r="H558" s="37">
        <v>545</v>
      </c>
      <c r="I558" s="38"/>
      <c r="J558" s="38"/>
      <c r="K558" s="102" t="s">
        <v>238</v>
      </c>
      <c r="L558" s="67">
        <f>SUM(L559)</f>
        <v>0</v>
      </c>
      <c r="M558" s="67">
        <f>SUM(M559)</f>
        <v>0</v>
      </c>
      <c r="N558" s="67">
        <f>SUM(N559)</f>
        <v>0</v>
      </c>
      <c r="O558" s="72"/>
    </row>
    <row r="559" spans="1:15" ht="25.5" hidden="1" x14ac:dyDescent="0.25">
      <c r="A559" s="31">
        <f t="shared" si="93"/>
        <v>5453</v>
      </c>
      <c r="B559" s="32">
        <f t="shared" si="103"/>
        <v>32</v>
      </c>
      <c r="C559" s="33"/>
      <c r="D559" s="33"/>
      <c r="E559" s="34" t="s">
        <v>177</v>
      </c>
      <c r="F559" s="101">
        <v>32</v>
      </c>
      <c r="G559" s="36">
        <v>32</v>
      </c>
      <c r="H559" s="37">
        <v>5453</v>
      </c>
      <c r="I559" s="70">
        <v>1312</v>
      </c>
      <c r="J559" s="70">
        <v>1312</v>
      </c>
      <c r="K559" s="102" t="s">
        <v>239</v>
      </c>
      <c r="L559" s="71"/>
      <c r="M559" s="71"/>
      <c r="N559" s="71"/>
      <c r="O559" s="91">
        <v>3210</v>
      </c>
    </row>
    <row r="560" spans="1:15" hidden="1" x14ac:dyDescent="0.25">
      <c r="A560" s="31">
        <f t="shared" si="93"/>
        <v>0</v>
      </c>
      <c r="B560" s="32" t="str">
        <f t="shared" si="103"/>
        <v xml:space="preserve"> </v>
      </c>
      <c r="C560" s="33" t="str">
        <f t="shared" si="96"/>
        <v xml:space="preserve">  </v>
      </c>
      <c r="D560" s="33" t="str">
        <f t="shared" si="97"/>
        <v xml:space="preserve">  </v>
      </c>
      <c r="E560" s="34"/>
      <c r="F560" s="35"/>
      <c r="G560" s="36"/>
      <c r="H560" s="37"/>
      <c r="I560" s="38"/>
      <c r="J560" s="38"/>
      <c r="K560" s="39"/>
      <c r="L560" s="67"/>
      <c r="M560" s="67"/>
      <c r="N560" s="67"/>
      <c r="O560" s="72"/>
    </row>
    <row r="561" spans="1:15" x14ac:dyDescent="0.25">
      <c r="A561" s="31" t="str">
        <f t="shared" si="93"/>
        <v>Program 1207</v>
      </c>
      <c r="B561" s="32" t="str">
        <f t="shared" si="103"/>
        <v xml:space="preserve"> </v>
      </c>
      <c r="C561" s="33" t="str">
        <f t="shared" si="96"/>
        <v xml:space="preserve">  </v>
      </c>
      <c r="D561" s="33" t="str">
        <f t="shared" si="97"/>
        <v xml:space="preserve">  </v>
      </c>
      <c r="E561" s="103"/>
      <c r="F561" s="104"/>
      <c r="G561" s="105"/>
      <c r="H561" s="106" t="s">
        <v>240</v>
      </c>
      <c r="I561" s="51"/>
      <c r="J561" s="51"/>
      <c r="K561" s="107" t="s">
        <v>241</v>
      </c>
      <c r="L561" s="108">
        <f>SUM(L562,L583,L593,L612,L618,L624,L710,L650,L669,L688,,L729,L694)</f>
        <v>13626</v>
      </c>
      <c r="M561" s="108">
        <f>SUM(M562,M583,M593,M612,M618,M624,M710,M650,M669,M688,,M729,M694)</f>
        <v>25903</v>
      </c>
      <c r="N561" s="108">
        <f>SUM(N562,N583,N593,N612,N618,N624,N710,N650,N669,N688,,N729,N694)</f>
        <v>39529</v>
      </c>
    </row>
    <row r="562" spans="1:15" x14ac:dyDescent="0.25">
      <c r="A562" s="31" t="str">
        <f t="shared" si="93"/>
        <v>A 1207 04</v>
      </c>
      <c r="B562" s="32" t="str">
        <f t="shared" si="103"/>
        <v xml:space="preserve"> </v>
      </c>
      <c r="C562" s="33" t="str">
        <f t="shared" si="96"/>
        <v xml:space="preserve">  </v>
      </c>
      <c r="D562" s="33" t="str">
        <f t="shared" si="97"/>
        <v xml:space="preserve">  </v>
      </c>
      <c r="E562" s="59" t="s">
        <v>242</v>
      </c>
      <c r="F562" s="60">
        <v>11</v>
      </c>
      <c r="G562" s="61"/>
      <c r="H562" s="74" t="s">
        <v>243</v>
      </c>
      <c r="I562" s="63"/>
      <c r="J562" s="63"/>
      <c r="K562" s="64" t="s">
        <v>244</v>
      </c>
      <c r="L562" s="65">
        <f t="shared" ref="L562:N562" si="105">SUM(L563)</f>
        <v>0</v>
      </c>
      <c r="M562" s="65">
        <f t="shared" si="105"/>
        <v>21959</v>
      </c>
      <c r="N562" s="65">
        <f t="shared" si="105"/>
        <v>21959</v>
      </c>
      <c r="O562" s="72"/>
    </row>
    <row r="563" spans="1:15" hidden="1" x14ac:dyDescent="0.25">
      <c r="A563" s="31">
        <f t="shared" si="93"/>
        <v>3</v>
      </c>
      <c r="B563" s="32" t="str">
        <f t="shared" si="103"/>
        <v xml:space="preserve"> </v>
      </c>
      <c r="C563" s="33" t="str">
        <f t="shared" si="96"/>
        <v xml:space="preserve">  </v>
      </c>
      <c r="D563" s="33" t="str">
        <f t="shared" si="97"/>
        <v xml:space="preserve">  </v>
      </c>
      <c r="E563" s="34"/>
      <c r="F563" s="35"/>
      <c r="G563" s="36"/>
      <c r="H563" s="37">
        <v>3</v>
      </c>
      <c r="I563" s="38"/>
      <c r="J563" s="38"/>
      <c r="K563" s="39" t="s">
        <v>137</v>
      </c>
      <c r="L563" s="67">
        <f>SUM(L564,L569)</f>
        <v>0</v>
      </c>
      <c r="M563" s="67">
        <f>SUM(M564,M569)</f>
        <v>21959</v>
      </c>
      <c r="N563" s="67">
        <f>SUM(N564,N569)</f>
        <v>21959</v>
      </c>
    </row>
    <row r="564" spans="1:15" hidden="1" x14ac:dyDescent="0.25">
      <c r="A564" s="31">
        <f t="shared" si="93"/>
        <v>31</v>
      </c>
      <c r="B564" s="32" t="str">
        <f t="shared" si="103"/>
        <v xml:space="preserve"> </v>
      </c>
      <c r="C564" s="33" t="str">
        <f t="shared" si="96"/>
        <v xml:space="preserve">  </v>
      </c>
      <c r="D564" s="33" t="str">
        <f t="shared" si="97"/>
        <v xml:space="preserve">  </v>
      </c>
      <c r="E564" s="34"/>
      <c r="F564" s="35"/>
      <c r="G564" s="36"/>
      <c r="H564" s="37">
        <v>31</v>
      </c>
      <c r="I564" s="38"/>
      <c r="J564" s="38"/>
      <c r="K564" s="39" t="s">
        <v>195</v>
      </c>
      <c r="L564" s="67">
        <f t="shared" ref="L564:N564" si="106">SUM(L565,L567)</f>
        <v>0</v>
      </c>
      <c r="M564" s="67">
        <f t="shared" si="106"/>
        <v>4854</v>
      </c>
      <c r="N564" s="67">
        <f t="shared" si="106"/>
        <v>4854</v>
      </c>
    </row>
    <row r="565" spans="1:15" x14ac:dyDescent="0.25">
      <c r="A565" s="31">
        <f t="shared" si="93"/>
        <v>311</v>
      </c>
      <c r="B565" s="32" t="str">
        <f t="shared" si="103"/>
        <v xml:space="preserve"> </v>
      </c>
      <c r="C565" s="33" t="str">
        <f t="shared" si="96"/>
        <v xml:space="preserve">  </v>
      </c>
      <c r="D565" s="33" t="str">
        <f t="shared" si="97"/>
        <v xml:space="preserve">  </v>
      </c>
      <c r="E565" s="34"/>
      <c r="F565" s="35"/>
      <c r="G565" s="36"/>
      <c r="H565" s="37">
        <v>311</v>
      </c>
      <c r="I565" s="38"/>
      <c r="J565" s="38"/>
      <c r="K565" s="39" t="s">
        <v>196</v>
      </c>
      <c r="L565" s="67">
        <f>SUM(L566)</f>
        <v>0</v>
      </c>
      <c r="M565" s="67">
        <f>SUM(M566)</f>
        <v>4166</v>
      </c>
      <c r="N565" s="67">
        <f>SUM(N566)</f>
        <v>4166</v>
      </c>
    </row>
    <row r="566" spans="1:15" hidden="1" x14ac:dyDescent="0.25">
      <c r="A566" s="31">
        <f t="shared" si="93"/>
        <v>3111</v>
      </c>
      <c r="B566" s="32">
        <f t="shared" si="103"/>
        <v>11</v>
      </c>
      <c r="C566" s="33" t="str">
        <f t="shared" si="96"/>
        <v>096</v>
      </c>
      <c r="D566" s="33" t="str">
        <f t="shared" si="97"/>
        <v>0960</v>
      </c>
      <c r="E566" s="34" t="s">
        <v>242</v>
      </c>
      <c r="F566" s="35">
        <v>11</v>
      </c>
      <c r="G566" s="36">
        <v>11</v>
      </c>
      <c r="H566" s="37">
        <v>3111</v>
      </c>
      <c r="I566" s="70">
        <v>1313</v>
      </c>
      <c r="J566" s="70">
        <v>1313</v>
      </c>
      <c r="K566" s="39" t="s">
        <v>197</v>
      </c>
      <c r="L566" s="71"/>
      <c r="M566" s="71">
        <v>4166</v>
      </c>
      <c r="N566" s="71">
        <v>4166</v>
      </c>
    </row>
    <row r="567" spans="1:15" x14ac:dyDescent="0.25">
      <c r="A567" s="31">
        <f t="shared" si="93"/>
        <v>313</v>
      </c>
      <c r="B567" s="32" t="str">
        <f t="shared" si="103"/>
        <v xml:space="preserve"> </v>
      </c>
      <c r="C567" s="33" t="str">
        <f t="shared" si="96"/>
        <v xml:space="preserve">  </v>
      </c>
      <c r="D567" s="33" t="str">
        <f t="shared" si="97"/>
        <v xml:space="preserve">  </v>
      </c>
      <c r="E567" s="34"/>
      <c r="F567" s="35"/>
      <c r="G567" s="36"/>
      <c r="H567" s="37">
        <v>313</v>
      </c>
      <c r="I567" s="38"/>
      <c r="J567" s="38"/>
      <c r="K567" s="39" t="s">
        <v>201</v>
      </c>
      <c r="L567" s="67">
        <f>SUM(L568:L568)</f>
        <v>0</v>
      </c>
      <c r="M567" s="67">
        <f>SUM(M568:M568)</f>
        <v>688</v>
      </c>
      <c r="N567" s="67">
        <f>SUM(N568:N568)</f>
        <v>688</v>
      </c>
    </row>
    <row r="568" spans="1:15" hidden="1" x14ac:dyDescent="0.25">
      <c r="A568" s="31">
        <f t="shared" si="93"/>
        <v>3132</v>
      </c>
      <c r="B568" s="32">
        <f t="shared" si="103"/>
        <v>11</v>
      </c>
      <c r="C568" s="33" t="str">
        <f t="shared" si="96"/>
        <v>096</v>
      </c>
      <c r="D568" s="33" t="str">
        <f t="shared" si="97"/>
        <v>0960</v>
      </c>
      <c r="E568" s="34" t="s">
        <v>242</v>
      </c>
      <c r="F568" s="35">
        <v>11</v>
      </c>
      <c r="G568" s="36">
        <v>11</v>
      </c>
      <c r="H568" s="37">
        <v>3132</v>
      </c>
      <c r="I568" s="70">
        <v>1314</v>
      </c>
      <c r="J568" s="70">
        <v>1314</v>
      </c>
      <c r="K568" s="39" t="s">
        <v>202</v>
      </c>
      <c r="L568" s="71"/>
      <c r="M568" s="71">
        <v>688</v>
      </c>
      <c r="N568" s="71">
        <v>688</v>
      </c>
    </row>
    <row r="569" spans="1:15" hidden="1" x14ac:dyDescent="0.25">
      <c r="A569" s="31">
        <f t="shared" si="93"/>
        <v>32</v>
      </c>
      <c r="B569" s="32" t="str">
        <f t="shared" si="103"/>
        <v xml:space="preserve"> </v>
      </c>
      <c r="C569" s="33" t="str">
        <f t="shared" si="96"/>
        <v xml:space="preserve">  </v>
      </c>
      <c r="D569" s="33" t="str">
        <f t="shared" si="97"/>
        <v xml:space="preserve">  </v>
      </c>
      <c r="E569" s="34"/>
      <c r="F569" s="35"/>
      <c r="G569" s="36"/>
      <c r="H569" s="37">
        <v>32</v>
      </c>
      <c r="I569" s="38"/>
      <c r="J569" s="38"/>
      <c r="K569" s="39" t="s">
        <v>138</v>
      </c>
      <c r="L569" s="67">
        <f t="shared" ref="L569:N569" si="107">SUM(L570,L573,L577,L579)</f>
        <v>0</v>
      </c>
      <c r="M569" s="67">
        <f t="shared" si="107"/>
        <v>17105</v>
      </c>
      <c r="N569" s="67">
        <f t="shared" si="107"/>
        <v>17105</v>
      </c>
    </row>
    <row r="570" spans="1:15" x14ac:dyDescent="0.25">
      <c r="A570" s="31">
        <f t="shared" si="93"/>
        <v>322</v>
      </c>
      <c r="B570" s="32" t="str">
        <f t="shared" si="103"/>
        <v xml:space="preserve"> </v>
      </c>
      <c r="C570" s="33" t="str">
        <f t="shared" si="96"/>
        <v xml:space="preserve">  </v>
      </c>
      <c r="D570" s="33" t="str">
        <f t="shared" si="97"/>
        <v xml:space="preserve">  </v>
      </c>
      <c r="E570" s="34"/>
      <c r="F570" s="35"/>
      <c r="G570" s="36"/>
      <c r="H570" s="37">
        <v>322</v>
      </c>
      <c r="I570" s="38"/>
      <c r="J570" s="38"/>
      <c r="K570" s="39" t="s">
        <v>148</v>
      </c>
      <c r="L570" s="67">
        <f>SUM(L571:L572)</f>
        <v>0</v>
      </c>
      <c r="M570" s="67">
        <f>SUM(M571:M572)</f>
        <v>565</v>
      </c>
      <c r="N570" s="67">
        <f>SUM(N571:N572)</f>
        <v>565</v>
      </c>
    </row>
    <row r="571" spans="1:15" hidden="1" x14ac:dyDescent="0.25">
      <c r="A571" s="31">
        <f t="shared" si="93"/>
        <v>3221</v>
      </c>
      <c r="B571" s="32">
        <f t="shared" si="103"/>
        <v>11</v>
      </c>
      <c r="C571" s="33" t="str">
        <f t="shared" si="96"/>
        <v>096</v>
      </c>
      <c r="D571" s="33" t="str">
        <f t="shared" si="97"/>
        <v>0960</v>
      </c>
      <c r="E571" s="34" t="s">
        <v>242</v>
      </c>
      <c r="F571" s="35">
        <v>11</v>
      </c>
      <c r="G571" s="36">
        <v>11</v>
      </c>
      <c r="H571" s="37">
        <v>3221</v>
      </c>
      <c r="I571" s="70">
        <v>1315</v>
      </c>
      <c r="J571" s="70">
        <v>1315</v>
      </c>
      <c r="K571" s="39" t="s">
        <v>149</v>
      </c>
      <c r="L571" s="71"/>
      <c r="M571" s="71">
        <v>565</v>
      </c>
      <c r="N571" s="71">
        <v>565</v>
      </c>
    </row>
    <row r="572" spans="1:15" hidden="1" x14ac:dyDescent="0.25">
      <c r="A572" s="31">
        <f t="shared" ref="A572:A624" si="108">H572</f>
        <v>3222</v>
      </c>
      <c r="B572" s="32">
        <f t="shared" si="103"/>
        <v>11</v>
      </c>
      <c r="C572" s="33" t="str">
        <f t="shared" si="96"/>
        <v>096</v>
      </c>
      <c r="D572" s="33" t="str">
        <f t="shared" si="97"/>
        <v>0960</v>
      </c>
      <c r="E572" s="34" t="s">
        <v>242</v>
      </c>
      <c r="F572" s="35">
        <v>11</v>
      </c>
      <c r="G572" s="36">
        <v>11</v>
      </c>
      <c r="H572" s="37">
        <v>3222</v>
      </c>
      <c r="I572" s="70">
        <v>1316</v>
      </c>
      <c r="J572" s="70">
        <v>1316</v>
      </c>
      <c r="K572" s="39" t="s">
        <v>184</v>
      </c>
      <c r="L572" s="71"/>
      <c r="M572" s="71"/>
      <c r="N572" s="71"/>
    </row>
    <row r="573" spans="1:15" x14ac:dyDescent="0.25">
      <c r="A573" s="31">
        <f t="shared" si="108"/>
        <v>323</v>
      </c>
      <c r="B573" s="32" t="str">
        <f t="shared" si="103"/>
        <v xml:space="preserve"> </v>
      </c>
      <c r="C573" s="33" t="str">
        <f t="shared" si="96"/>
        <v xml:space="preserve">  </v>
      </c>
      <c r="D573" s="33" t="str">
        <f t="shared" si="97"/>
        <v xml:space="preserve">  </v>
      </c>
      <c r="E573" s="34"/>
      <c r="F573" s="35"/>
      <c r="G573" s="36"/>
      <c r="H573" s="37">
        <v>323</v>
      </c>
      <c r="I573" s="38"/>
      <c r="J573" s="38"/>
      <c r="K573" s="39" t="s">
        <v>139</v>
      </c>
      <c r="L573" s="67">
        <f>SUM(L574:L576)</f>
        <v>0</v>
      </c>
      <c r="M573" s="67">
        <f>SUM(M574:M576)</f>
        <v>12880</v>
      </c>
      <c r="N573" s="67">
        <f>SUM(N574:N576)</f>
        <v>12880</v>
      </c>
    </row>
    <row r="574" spans="1:15" hidden="1" x14ac:dyDescent="0.25">
      <c r="A574" s="31">
        <f t="shared" si="108"/>
        <v>3231</v>
      </c>
      <c r="B574" s="32">
        <f t="shared" si="103"/>
        <v>11</v>
      </c>
      <c r="C574" s="33" t="str">
        <f t="shared" si="96"/>
        <v>096</v>
      </c>
      <c r="D574" s="33" t="str">
        <f t="shared" si="97"/>
        <v>0960</v>
      </c>
      <c r="E574" s="34" t="s">
        <v>242</v>
      </c>
      <c r="F574" s="35">
        <v>11</v>
      </c>
      <c r="G574" s="36">
        <v>11</v>
      </c>
      <c r="H574" s="37">
        <v>3231</v>
      </c>
      <c r="I574" s="70">
        <v>1317</v>
      </c>
      <c r="J574" s="70">
        <v>1317</v>
      </c>
      <c r="K574" s="39" t="s">
        <v>154</v>
      </c>
      <c r="L574" s="71"/>
      <c r="M574" s="71"/>
      <c r="N574" s="71"/>
    </row>
    <row r="575" spans="1:15" hidden="1" x14ac:dyDescent="0.25">
      <c r="A575" s="31">
        <f t="shared" si="108"/>
        <v>3237</v>
      </c>
      <c r="B575" s="32">
        <f t="shared" si="103"/>
        <v>11</v>
      </c>
      <c r="C575" s="33" t="str">
        <f t="shared" si="96"/>
        <v>096</v>
      </c>
      <c r="D575" s="33" t="str">
        <f t="shared" si="97"/>
        <v>0960</v>
      </c>
      <c r="E575" s="34" t="s">
        <v>242</v>
      </c>
      <c r="F575" s="35">
        <v>11</v>
      </c>
      <c r="G575" s="36">
        <v>11</v>
      </c>
      <c r="H575" s="37">
        <v>3237</v>
      </c>
      <c r="I575" s="70">
        <v>1318</v>
      </c>
      <c r="J575" s="70">
        <v>1318</v>
      </c>
      <c r="K575" s="39" t="s">
        <v>159</v>
      </c>
      <c r="L575" s="71"/>
      <c r="M575" s="71">
        <v>12880</v>
      </c>
      <c r="N575" s="71">
        <v>12880</v>
      </c>
    </row>
    <row r="576" spans="1:15" hidden="1" x14ac:dyDescent="0.25">
      <c r="A576" s="31">
        <f t="shared" si="108"/>
        <v>3239</v>
      </c>
      <c r="B576" s="32">
        <f t="shared" si="103"/>
        <v>11</v>
      </c>
      <c r="C576" s="33" t="str">
        <f t="shared" si="96"/>
        <v>096</v>
      </c>
      <c r="D576" s="33" t="str">
        <f t="shared" si="97"/>
        <v>0960</v>
      </c>
      <c r="E576" s="34" t="s">
        <v>242</v>
      </c>
      <c r="F576" s="35">
        <v>11</v>
      </c>
      <c r="G576" s="36">
        <v>11</v>
      </c>
      <c r="H576" s="37">
        <v>3239</v>
      </c>
      <c r="I576" s="70">
        <v>1319</v>
      </c>
      <c r="J576" s="70">
        <v>1319</v>
      </c>
      <c r="K576" s="39" t="s">
        <v>161</v>
      </c>
      <c r="L576" s="71"/>
      <c r="M576" s="71"/>
      <c r="N576" s="71"/>
    </row>
    <row r="577" spans="1:14" hidden="1" x14ac:dyDescent="0.25">
      <c r="A577" s="31">
        <f t="shared" si="108"/>
        <v>324</v>
      </c>
      <c r="B577" s="32" t="str">
        <f t="shared" si="103"/>
        <v xml:space="preserve"> </v>
      </c>
      <c r="C577" s="33" t="str">
        <f t="shared" si="96"/>
        <v xml:space="preserve">  </v>
      </c>
      <c r="D577" s="33" t="str">
        <f t="shared" si="97"/>
        <v xml:space="preserve">  </v>
      </c>
      <c r="E577" s="34"/>
      <c r="F577" s="35"/>
      <c r="G577" s="36"/>
      <c r="H577" s="37">
        <v>324</v>
      </c>
      <c r="I577" s="38"/>
      <c r="J577" s="38"/>
      <c r="K577" s="39" t="s">
        <v>162</v>
      </c>
      <c r="L577" s="67">
        <f>SUM(L578)</f>
        <v>0</v>
      </c>
      <c r="M577" s="67">
        <f>SUM(M578)</f>
        <v>0</v>
      </c>
      <c r="N577" s="67">
        <f>SUM(N578)</f>
        <v>0</v>
      </c>
    </row>
    <row r="578" spans="1:14" hidden="1" x14ac:dyDescent="0.25">
      <c r="A578" s="31">
        <f t="shared" si="108"/>
        <v>3241</v>
      </c>
      <c r="B578" s="32">
        <f t="shared" si="103"/>
        <v>11</v>
      </c>
      <c r="C578" s="33" t="str">
        <f t="shared" si="96"/>
        <v>096</v>
      </c>
      <c r="D578" s="33" t="str">
        <f t="shared" si="97"/>
        <v>0960</v>
      </c>
      <c r="E578" s="34" t="s">
        <v>242</v>
      </c>
      <c r="F578" s="35">
        <v>11</v>
      </c>
      <c r="G578" s="36">
        <v>11</v>
      </c>
      <c r="H578" s="37">
        <v>3241</v>
      </c>
      <c r="I578" s="70">
        <v>1320</v>
      </c>
      <c r="J578" s="70">
        <v>1320</v>
      </c>
      <c r="K578" s="39" t="s">
        <v>162</v>
      </c>
      <c r="L578" s="71"/>
      <c r="M578" s="71"/>
      <c r="N578" s="71"/>
    </row>
    <row r="579" spans="1:14" ht="14.25" customHeight="1" x14ac:dyDescent="0.25">
      <c r="A579" s="31">
        <f t="shared" si="108"/>
        <v>329</v>
      </c>
      <c r="B579" s="32" t="str">
        <f t="shared" si="103"/>
        <v xml:space="preserve"> </v>
      </c>
      <c r="C579" s="33" t="str">
        <f t="shared" si="96"/>
        <v xml:space="preserve">  </v>
      </c>
      <c r="D579" s="33" t="str">
        <f t="shared" si="97"/>
        <v xml:space="preserve">  </v>
      </c>
      <c r="E579" s="34"/>
      <c r="F579" s="35"/>
      <c r="G579" s="36"/>
      <c r="H579" s="37">
        <v>329</v>
      </c>
      <c r="I579" s="38"/>
      <c r="J579" s="38"/>
      <c r="K579" s="39" t="s">
        <v>163</v>
      </c>
      <c r="L579" s="67">
        <f>SUM(L580:L581)</f>
        <v>0</v>
      </c>
      <c r="M579" s="67">
        <f>SUM(M580:M581)</f>
        <v>3660</v>
      </c>
      <c r="N579" s="67">
        <f>SUM(N580:N581)</f>
        <v>3660</v>
      </c>
    </row>
    <row r="580" spans="1:14" hidden="1" x14ac:dyDescent="0.25">
      <c r="A580" s="31">
        <f t="shared" si="108"/>
        <v>3293</v>
      </c>
      <c r="B580" s="32">
        <f t="shared" si="103"/>
        <v>11</v>
      </c>
      <c r="C580" s="33" t="str">
        <f t="shared" si="96"/>
        <v>096</v>
      </c>
      <c r="D580" s="33" t="str">
        <f t="shared" si="97"/>
        <v>0960</v>
      </c>
      <c r="E580" s="34" t="s">
        <v>242</v>
      </c>
      <c r="F580" s="35">
        <v>11</v>
      </c>
      <c r="G580" s="36">
        <v>11</v>
      </c>
      <c r="H580" s="37">
        <v>3293</v>
      </c>
      <c r="I580" s="70">
        <v>1321</v>
      </c>
      <c r="J580" s="70">
        <v>1321</v>
      </c>
      <c r="K580" s="39" t="s">
        <v>165</v>
      </c>
      <c r="L580" s="71"/>
      <c r="M580" s="71">
        <v>3660</v>
      </c>
      <c r="N580" s="71">
        <v>3660</v>
      </c>
    </row>
    <row r="581" spans="1:14" hidden="1" x14ac:dyDescent="0.25">
      <c r="A581" s="31">
        <f t="shared" si="108"/>
        <v>3299</v>
      </c>
      <c r="B581" s="32">
        <f t="shared" si="103"/>
        <v>11</v>
      </c>
      <c r="C581" s="33" t="str">
        <f t="shared" si="96"/>
        <v>096</v>
      </c>
      <c r="D581" s="33" t="str">
        <f t="shared" si="97"/>
        <v>0960</v>
      </c>
      <c r="E581" s="34" t="s">
        <v>242</v>
      </c>
      <c r="F581" s="35">
        <v>11</v>
      </c>
      <c r="G581" s="36">
        <v>11</v>
      </c>
      <c r="H581" s="37">
        <v>3299</v>
      </c>
      <c r="I581" s="70">
        <v>1322</v>
      </c>
      <c r="J581" s="70">
        <v>1322</v>
      </c>
      <c r="K581" s="39" t="s">
        <v>163</v>
      </c>
      <c r="L581" s="71"/>
      <c r="M581" s="71"/>
      <c r="N581" s="71"/>
    </row>
    <row r="582" spans="1:14" hidden="1" x14ac:dyDescent="0.25">
      <c r="A582" s="31">
        <f t="shared" si="108"/>
        <v>0</v>
      </c>
      <c r="B582" s="32" t="str">
        <f t="shared" si="103"/>
        <v xml:space="preserve"> </v>
      </c>
      <c r="C582" s="33" t="str">
        <f t="shared" si="96"/>
        <v xml:space="preserve">  </v>
      </c>
      <c r="D582" s="33" t="str">
        <f t="shared" si="97"/>
        <v xml:space="preserve">  </v>
      </c>
      <c r="E582" s="34"/>
      <c r="F582" s="35"/>
      <c r="G582" s="36"/>
      <c r="H582" s="37"/>
      <c r="I582" s="38"/>
      <c r="J582" s="38"/>
      <c r="K582" s="39"/>
      <c r="L582" s="67"/>
      <c r="M582" s="67"/>
      <c r="N582" s="67"/>
    </row>
    <row r="583" spans="1:14" hidden="1" x14ac:dyDescent="0.25">
      <c r="C583" s="33"/>
      <c r="D583" s="33"/>
      <c r="E583" s="109" t="s">
        <v>124</v>
      </c>
      <c r="F583" s="60">
        <v>11</v>
      </c>
      <c r="G583" s="61"/>
      <c r="H583" s="62" t="s">
        <v>245</v>
      </c>
      <c r="I583" s="63"/>
      <c r="J583" s="63"/>
      <c r="K583" s="64" t="s">
        <v>246</v>
      </c>
      <c r="L583" s="65">
        <f t="shared" ref="L583:N584" si="109">SUM(L584)</f>
        <v>0</v>
      </c>
      <c r="M583" s="65">
        <f t="shared" si="109"/>
        <v>0</v>
      </c>
      <c r="N583" s="65">
        <f t="shared" si="109"/>
        <v>0</v>
      </c>
    </row>
    <row r="584" spans="1:14" hidden="1" x14ac:dyDescent="0.25">
      <c r="C584" s="33"/>
      <c r="D584" s="33"/>
      <c r="E584" s="34"/>
      <c r="F584" s="35"/>
      <c r="G584" s="36"/>
      <c r="H584" s="37">
        <v>3</v>
      </c>
      <c r="I584" s="38"/>
      <c r="J584" s="38"/>
      <c r="K584" s="39" t="s">
        <v>137</v>
      </c>
      <c r="L584" s="67">
        <f t="shared" si="109"/>
        <v>0</v>
      </c>
      <c r="M584" s="67">
        <f t="shared" si="109"/>
        <v>0</v>
      </c>
      <c r="N584" s="67">
        <f t="shared" si="109"/>
        <v>0</v>
      </c>
    </row>
    <row r="585" spans="1:14" hidden="1" x14ac:dyDescent="0.25">
      <c r="C585" s="33"/>
      <c r="D585" s="33"/>
      <c r="E585" s="34"/>
      <c r="F585" s="35"/>
      <c r="G585" s="36"/>
      <c r="H585" s="37">
        <v>32</v>
      </c>
      <c r="I585" s="38"/>
      <c r="J585" s="38"/>
      <c r="K585" s="39" t="s">
        <v>138</v>
      </c>
      <c r="L585" s="67">
        <f>SUM(L586,L590)</f>
        <v>0</v>
      </c>
      <c r="M585" s="67">
        <f>SUM(M586,M590)</f>
        <v>0</v>
      </c>
      <c r="N585" s="67">
        <f>SUM(N586,N590)</f>
        <v>0</v>
      </c>
    </row>
    <row r="586" spans="1:14" hidden="1" x14ac:dyDescent="0.25">
      <c r="C586" s="33"/>
      <c r="D586" s="33"/>
      <c r="E586" s="34"/>
      <c r="F586" s="35"/>
      <c r="G586" s="36"/>
      <c r="H586" s="37">
        <v>323</v>
      </c>
      <c r="I586" s="38"/>
      <c r="J586" s="38"/>
      <c r="K586" s="39" t="s">
        <v>139</v>
      </c>
      <c r="L586" s="67">
        <f>SUM(L587:L589)</f>
        <v>0</v>
      </c>
      <c r="M586" s="67">
        <f>SUM(M587:M589)</f>
        <v>0</v>
      </c>
      <c r="N586" s="67">
        <f>SUM(N587:N589)</f>
        <v>0</v>
      </c>
    </row>
    <row r="587" spans="1:14" hidden="1" x14ac:dyDescent="0.25">
      <c r="C587" s="33"/>
      <c r="D587" s="33"/>
      <c r="E587" s="109" t="s">
        <v>124</v>
      </c>
      <c r="F587" s="35">
        <v>11</v>
      </c>
      <c r="G587" s="36">
        <v>11</v>
      </c>
      <c r="H587" s="37">
        <v>3231</v>
      </c>
      <c r="I587" s="69">
        <v>7016</v>
      </c>
      <c r="J587" s="70">
        <v>882</v>
      </c>
      <c r="K587" s="39" t="s">
        <v>154</v>
      </c>
      <c r="L587" s="71"/>
      <c r="M587" s="71"/>
      <c r="N587" s="71"/>
    </row>
    <row r="588" spans="1:14" hidden="1" x14ac:dyDescent="0.25">
      <c r="C588" s="33"/>
      <c r="D588" s="33"/>
      <c r="E588" s="109" t="s">
        <v>124</v>
      </c>
      <c r="F588" s="35">
        <v>11</v>
      </c>
      <c r="G588" s="36">
        <v>11</v>
      </c>
      <c r="H588" s="37">
        <v>3232</v>
      </c>
      <c r="I588" s="69">
        <v>7017</v>
      </c>
      <c r="J588" s="70">
        <v>883</v>
      </c>
      <c r="K588" s="39" t="s">
        <v>140</v>
      </c>
      <c r="L588" s="71"/>
      <c r="M588" s="71"/>
      <c r="N588" s="71"/>
    </row>
    <row r="589" spans="1:14" hidden="1" x14ac:dyDescent="0.25">
      <c r="C589" s="33"/>
      <c r="D589" s="33"/>
      <c r="E589" s="109" t="s">
        <v>124</v>
      </c>
      <c r="F589" s="35">
        <v>11</v>
      </c>
      <c r="G589" s="36">
        <v>11</v>
      </c>
      <c r="H589" s="37">
        <v>3237</v>
      </c>
      <c r="I589" s="69">
        <v>7018</v>
      </c>
      <c r="J589" s="70">
        <v>884</v>
      </c>
      <c r="K589" s="39" t="s">
        <v>159</v>
      </c>
      <c r="L589" s="71"/>
      <c r="M589" s="71"/>
      <c r="N589" s="71"/>
    </row>
    <row r="590" spans="1:14" hidden="1" x14ac:dyDescent="0.25">
      <c r="C590" s="33"/>
      <c r="D590" s="33"/>
      <c r="E590" s="34"/>
      <c r="F590" s="35"/>
      <c r="G590" s="36"/>
      <c r="H590" s="37">
        <v>329</v>
      </c>
      <c r="I590" s="38"/>
      <c r="J590" s="38"/>
      <c r="K590" s="39" t="s">
        <v>163</v>
      </c>
      <c r="L590" s="67">
        <f>SUM(L591)</f>
        <v>0</v>
      </c>
      <c r="M590" s="67">
        <f>SUM(M591)</f>
        <v>0</v>
      </c>
      <c r="N590" s="67">
        <f>SUM(N591)</f>
        <v>0</v>
      </c>
    </row>
    <row r="591" spans="1:14" hidden="1" x14ac:dyDescent="0.25">
      <c r="C591" s="33"/>
      <c r="D591" s="33"/>
      <c r="E591" s="109" t="s">
        <v>124</v>
      </c>
      <c r="F591" s="35">
        <v>11</v>
      </c>
      <c r="G591" s="36">
        <v>11</v>
      </c>
      <c r="H591" s="37">
        <v>3299</v>
      </c>
      <c r="I591" s="69">
        <v>7019</v>
      </c>
      <c r="J591" s="70">
        <v>885</v>
      </c>
      <c r="K591" s="39" t="s">
        <v>163</v>
      </c>
      <c r="L591" s="71"/>
      <c r="M591" s="71"/>
      <c r="N591" s="71"/>
    </row>
    <row r="592" spans="1:14" hidden="1" x14ac:dyDescent="0.25">
      <c r="A592" s="31">
        <f t="shared" si="108"/>
        <v>0</v>
      </c>
      <c r="B592" s="32" t="str">
        <f t="shared" si="103"/>
        <v xml:space="preserve"> </v>
      </c>
      <c r="C592" s="33" t="str">
        <f t="shared" si="96"/>
        <v xml:space="preserve">  </v>
      </c>
      <c r="D592" s="33" t="str">
        <f t="shared" si="97"/>
        <v xml:space="preserve">  </v>
      </c>
      <c r="E592" s="34"/>
      <c r="F592" s="35"/>
      <c r="G592" s="36"/>
      <c r="H592" s="37"/>
      <c r="I592" s="38"/>
      <c r="J592" s="38"/>
      <c r="K592" s="39"/>
      <c r="L592" s="67"/>
      <c r="M592" s="67"/>
      <c r="N592" s="67"/>
    </row>
    <row r="593" spans="1:14" hidden="1" x14ac:dyDescent="0.25">
      <c r="A593" s="31" t="str">
        <f t="shared" si="108"/>
        <v>T 1207 16</v>
      </c>
      <c r="B593" s="32" t="str">
        <f t="shared" si="103"/>
        <v xml:space="preserve"> </v>
      </c>
      <c r="C593" s="33" t="str">
        <f t="shared" si="96"/>
        <v xml:space="preserve">  </v>
      </c>
      <c r="D593" s="33" t="str">
        <f t="shared" si="97"/>
        <v xml:space="preserve">  </v>
      </c>
      <c r="E593" s="59" t="s">
        <v>124</v>
      </c>
      <c r="F593" s="60">
        <v>11</v>
      </c>
      <c r="G593" s="61"/>
      <c r="H593" s="74" t="s">
        <v>247</v>
      </c>
      <c r="I593" s="63"/>
      <c r="J593" s="63"/>
      <c r="K593" s="64" t="s">
        <v>248</v>
      </c>
      <c r="L593" s="65">
        <f>SUM(L594)</f>
        <v>0</v>
      </c>
      <c r="M593" s="65">
        <f>SUM(M594)</f>
        <v>0</v>
      </c>
      <c r="N593" s="65">
        <f>SUM(N594)</f>
        <v>0</v>
      </c>
    </row>
    <row r="594" spans="1:14" hidden="1" x14ac:dyDescent="0.25">
      <c r="A594" s="31">
        <f t="shared" si="108"/>
        <v>3</v>
      </c>
      <c r="B594" s="32" t="str">
        <f t="shared" si="103"/>
        <v xml:space="preserve"> </v>
      </c>
      <c r="C594" s="33" t="str">
        <f t="shared" si="96"/>
        <v xml:space="preserve">  </v>
      </c>
      <c r="D594" s="33" t="str">
        <f t="shared" si="97"/>
        <v xml:space="preserve">  </v>
      </c>
      <c r="E594" s="34"/>
      <c r="F594" s="35"/>
      <c r="G594" s="36"/>
      <c r="H594" s="37">
        <v>3</v>
      </c>
      <c r="I594" s="38"/>
      <c r="J594" s="38"/>
      <c r="K594" s="39" t="s">
        <v>137</v>
      </c>
      <c r="L594" s="67">
        <f t="shared" ref="L594:N594" si="110">SUM(L595)</f>
        <v>0</v>
      </c>
      <c r="M594" s="67">
        <f t="shared" si="110"/>
        <v>0</v>
      </c>
      <c r="N594" s="67">
        <f t="shared" si="110"/>
        <v>0</v>
      </c>
    </row>
    <row r="595" spans="1:14" hidden="1" x14ac:dyDescent="0.25">
      <c r="A595" s="31">
        <f t="shared" si="108"/>
        <v>32</v>
      </c>
      <c r="B595" s="32" t="str">
        <f t="shared" si="103"/>
        <v xml:space="preserve"> </v>
      </c>
      <c r="C595" s="33" t="str">
        <f t="shared" si="96"/>
        <v xml:space="preserve">  </v>
      </c>
      <c r="D595" s="33" t="str">
        <f t="shared" si="97"/>
        <v xml:space="preserve">  </v>
      </c>
      <c r="E595" s="34"/>
      <c r="F595" s="35"/>
      <c r="G595" s="36"/>
      <c r="H595" s="37">
        <v>32</v>
      </c>
      <c r="I595" s="38"/>
      <c r="J595" s="38"/>
      <c r="K595" s="39" t="s">
        <v>138</v>
      </c>
      <c r="L595" s="67">
        <f>SUM(L596,L599,L603,L607)</f>
        <v>0</v>
      </c>
      <c r="M595" s="67">
        <f>SUM(M596,M599,M603,M607)</f>
        <v>0</v>
      </c>
      <c r="N595" s="67">
        <f>SUM(N596,N599,N603,N607)</f>
        <v>0</v>
      </c>
    </row>
    <row r="596" spans="1:14" hidden="1" x14ac:dyDescent="0.25">
      <c r="A596" s="31">
        <f t="shared" si="108"/>
        <v>321</v>
      </c>
      <c r="B596" s="32" t="str">
        <f t="shared" si="103"/>
        <v xml:space="preserve"> </v>
      </c>
      <c r="C596" s="33" t="str">
        <f t="shared" si="96"/>
        <v xml:space="preserve">  </v>
      </c>
      <c r="D596" s="33" t="str">
        <f t="shared" si="97"/>
        <v xml:space="preserve">  </v>
      </c>
      <c r="E596" s="34"/>
      <c r="F596" s="35"/>
      <c r="G596" s="36"/>
      <c r="H596" s="37">
        <v>321</v>
      </c>
      <c r="I596" s="38"/>
      <c r="J596" s="38"/>
      <c r="K596" s="39" t="s">
        <v>144</v>
      </c>
      <c r="L596" s="67">
        <f>SUM(L597:L598)</f>
        <v>0</v>
      </c>
      <c r="M596" s="67">
        <f>SUM(M597:M598)</f>
        <v>0</v>
      </c>
      <c r="N596" s="67">
        <f>SUM(N597:N598)</f>
        <v>0</v>
      </c>
    </row>
    <row r="597" spans="1:14" hidden="1" x14ac:dyDescent="0.25">
      <c r="A597" s="31">
        <f t="shared" si="108"/>
        <v>3211</v>
      </c>
      <c r="B597" s="32">
        <f t="shared" si="103"/>
        <v>11</v>
      </c>
      <c r="C597" s="33" t="str">
        <f t="shared" si="96"/>
        <v>091</v>
      </c>
      <c r="D597" s="33" t="str">
        <f t="shared" si="97"/>
        <v>0912</v>
      </c>
      <c r="E597" s="34" t="s">
        <v>124</v>
      </c>
      <c r="F597" s="35">
        <v>11</v>
      </c>
      <c r="G597" s="36">
        <v>11</v>
      </c>
      <c r="H597" s="37">
        <v>3211</v>
      </c>
      <c r="I597" s="70">
        <v>1323</v>
      </c>
      <c r="J597" s="70">
        <v>1323</v>
      </c>
      <c r="K597" s="39" t="s">
        <v>145</v>
      </c>
      <c r="L597" s="71"/>
      <c r="M597" s="71"/>
      <c r="N597" s="71"/>
    </row>
    <row r="598" spans="1:14" hidden="1" x14ac:dyDescent="0.25">
      <c r="A598" s="31">
        <f t="shared" si="108"/>
        <v>3213</v>
      </c>
      <c r="B598" s="32">
        <f t="shared" si="103"/>
        <v>11</v>
      </c>
      <c r="C598" s="33" t="str">
        <f t="shared" si="96"/>
        <v>091</v>
      </c>
      <c r="D598" s="33" t="str">
        <f t="shared" si="97"/>
        <v>0912</v>
      </c>
      <c r="E598" s="34" t="s">
        <v>124</v>
      </c>
      <c r="F598" s="35">
        <v>11</v>
      </c>
      <c r="G598" s="36">
        <v>11</v>
      </c>
      <c r="H598" s="37">
        <v>3213</v>
      </c>
      <c r="I598" s="70">
        <v>1324</v>
      </c>
      <c r="J598" s="70">
        <v>1324</v>
      </c>
      <c r="K598" s="39" t="s">
        <v>146</v>
      </c>
      <c r="L598" s="71"/>
      <c r="M598" s="71"/>
      <c r="N598" s="71"/>
    </row>
    <row r="599" spans="1:14" hidden="1" x14ac:dyDescent="0.25">
      <c r="A599" s="31">
        <f t="shared" si="108"/>
        <v>322</v>
      </c>
      <c r="B599" s="32" t="str">
        <f t="shared" si="103"/>
        <v xml:space="preserve"> </v>
      </c>
      <c r="C599" s="33" t="str">
        <f t="shared" si="96"/>
        <v xml:space="preserve">  </v>
      </c>
      <c r="D599" s="33" t="str">
        <f t="shared" si="97"/>
        <v xml:space="preserve">  </v>
      </c>
      <c r="E599" s="34"/>
      <c r="F599" s="35"/>
      <c r="G599" s="36"/>
      <c r="H599" s="37">
        <v>322</v>
      </c>
      <c r="I599" s="38"/>
      <c r="J599" s="38"/>
      <c r="K599" s="39" t="s">
        <v>148</v>
      </c>
      <c r="L599" s="67">
        <f>SUM(L600:L602)</f>
        <v>0</v>
      </c>
      <c r="M599" s="67">
        <f>SUM(M600:M602)</f>
        <v>0</v>
      </c>
      <c r="N599" s="67">
        <f>SUM(N600:N602)</f>
        <v>0</v>
      </c>
    </row>
    <row r="600" spans="1:14" hidden="1" x14ac:dyDescent="0.25">
      <c r="A600" s="31">
        <f t="shared" si="108"/>
        <v>3221</v>
      </c>
      <c r="B600" s="32">
        <f t="shared" si="103"/>
        <v>11</v>
      </c>
      <c r="C600" s="33" t="str">
        <f t="shared" si="96"/>
        <v>091</v>
      </c>
      <c r="D600" s="33" t="str">
        <f t="shared" si="97"/>
        <v>0912</v>
      </c>
      <c r="E600" s="34" t="s">
        <v>124</v>
      </c>
      <c r="F600" s="35">
        <v>11</v>
      </c>
      <c r="G600" s="36">
        <v>11</v>
      </c>
      <c r="H600" s="37">
        <v>3221</v>
      </c>
      <c r="I600" s="70">
        <v>1325</v>
      </c>
      <c r="J600" s="70">
        <v>1325</v>
      </c>
      <c r="K600" s="39" t="s">
        <v>149</v>
      </c>
      <c r="L600" s="71"/>
      <c r="M600" s="71"/>
      <c r="N600" s="71"/>
    </row>
    <row r="601" spans="1:14" hidden="1" x14ac:dyDescent="0.25">
      <c r="A601" s="31">
        <f t="shared" si="108"/>
        <v>3222</v>
      </c>
      <c r="B601" s="32">
        <f t="shared" si="103"/>
        <v>11</v>
      </c>
      <c r="C601" s="33" t="str">
        <f t="shared" si="96"/>
        <v>091</v>
      </c>
      <c r="D601" s="33" t="str">
        <f t="shared" si="97"/>
        <v>0912</v>
      </c>
      <c r="E601" s="34" t="s">
        <v>124</v>
      </c>
      <c r="F601" s="35">
        <v>11</v>
      </c>
      <c r="G601" s="36">
        <v>11</v>
      </c>
      <c r="H601" s="37">
        <v>3222</v>
      </c>
      <c r="I601" s="95">
        <v>1742</v>
      </c>
      <c r="J601" s="70">
        <v>1325</v>
      </c>
      <c r="K601" s="39" t="s">
        <v>184</v>
      </c>
      <c r="L601" s="71"/>
      <c r="M601" s="71"/>
      <c r="N601" s="71"/>
    </row>
    <row r="602" spans="1:14" hidden="1" x14ac:dyDescent="0.25">
      <c r="A602" s="31">
        <f t="shared" si="108"/>
        <v>3225</v>
      </c>
      <c r="B602" s="32">
        <f t="shared" si="103"/>
        <v>11</v>
      </c>
      <c r="C602" s="33" t="str">
        <f t="shared" si="96"/>
        <v>091</v>
      </c>
      <c r="D602" s="33" t="str">
        <f t="shared" si="97"/>
        <v>0912</v>
      </c>
      <c r="E602" s="34" t="s">
        <v>124</v>
      </c>
      <c r="F602" s="35">
        <v>11</v>
      </c>
      <c r="G602" s="36">
        <v>11</v>
      </c>
      <c r="H602" s="37">
        <v>3225</v>
      </c>
      <c r="I602" s="70">
        <v>1326</v>
      </c>
      <c r="J602" s="70">
        <v>1326</v>
      </c>
      <c r="K602" s="39" t="s">
        <v>152</v>
      </c>
      <c r="L602" s="71"/>
      <c r="M602" s="71"/>
      <c r="N602" s="71"/>
    </row>
    <row r="603" spans="1:14" hidden="1" x14ac:dyDescent="0.25">
      <c r="A603" s="31">
        <f t="shared" si="108"/>
        <v>323</v>
      </c>
      <c r="B603" s="32" t="str">
        <f t="shared" si="103"/>
        <v xml:space="preserve"> </v>
      </c>
      <c r="C603" s="33" t="str">
        <f t="shared" si="96"/>
        <v xml:space="preserve">  </v>
      </c>
      <c r="D603" s="33" t="str">
        <f t="shared" si="97"/>
        <v xml:space="preserve">  </v>
      </c>
      <c r="E603" s="34"/>
      <c r="F603" s="35"/>
      <c r="G603" s="36"/>
      <c r="H603" s="37">
        <v>323</v>
      </c>
      <c r="I603" s="38"/>
      <c r="J603" s="38"/>
      <c r="K603" s="39" t="s">
        <v>139</v>
      </c>
      <c r="L603" s="67">
        <f>SUM(L604:L606)</f>
        <v>0</v>
      </c>
      <c r="M603" s="67">
        <f>SUM(M604:M606)</f>
        <v>0</v>
      </c>
      <c r="N603" s="67">
        <f>SUM(N604:N606)</f>
        <v>0</v>
      </c>
    </row>
    <row r="604" spans="1:14" hidden="1" x14ac:dyDescent="0.25">
      <c r="A604" s="31">
        <f t="shared" si="108"/>
        <v>3231</v>
      </c>
      <c r="B604" s="32">
        <f t="shared" si="103"/>
        <v>11</v>
      </c>
      <c r="C604" s="33" t="str">
        <f t="shared" si="96"/>
        <v>091</v>
      </c>
      <c r="D604" s="33" t="str">
        <f t="shared" si="97"/>
        <v>0912</v>
      </c>
      <c r="E604" s="34" t="s">
        <v>124</v>
      </c>
      <c r="F604" s="35">
        <v>11</v>
      </c>
      <c r="G604" s="36">
        <v>11</v>
      </c>
      <c r="H604" s="37">
        <v>3231</v>
      </c>
      <c r="I604" s="70">
        <v>1327</v>
      </c>
      <c r="J604" s="70">
        <v>1327</v>
      </c>
      <c r="K604" s="39" t="s">
        <v>154</v>
      </c>
      <c r="L604" s="71"/>
      <c r="M604" s="71"/>
      <c r="N604" s="71"/>
    </row>
    <row r="605" spans="1:14" hidden="1" x14ac:dyDescent="0.25">
      <c r="A605" s="31">
        <f t="shared" si="108"/>
        <v>3237</v>
      </c>
      <c r="B605" s="32">
        <f t="shared" si="103"/>
        <v>11</v>
      </c>
      <c r="C605" s="33" t="str">
        <f t="shared" si="96"/>
        <v>091</v>
      </c>
      <c r="D605" s="33" t="str">
        <f t="shared" si="97"/>
        <v>0912</v>
      </c>
      <c r="E605" s="34" t="s">
        <v>124</v>
      </c>
      <c r="F605" s="35">
        <v>11</v>
      </c>
      <c r="G605" s="36">
        <v>11</v>
      </c>
      <c r="H605" s="37">
        <v>3237</v>
      </c>
      <c r="I605" s="70">
        <v>1328</v>
      </c>
      <c r="J605" s="70">
        <v>1328</v>
      </c>
      <c r="K605" s="73" t="s">
        <v>141</v>
      </c>
      <c r="L605" s="71"/>
      <c r="M605" s="71"/>
      <c r="N605" s="71"/>
    </row>
    <row r="606" spans="1:14" hidden="1" x14ac:dyDescent="0.25">
      <c r="A606" s="31">
        <f t="shared" si="108"/>
        <v>3239</v>
      </c>
      <c r="B606" s="32">
        <f t="shared" si="103"/>
        <v>11</v>
      </c>
      <c r="C606" s="33" t="str">
        <f t="shared" si="96"/>
        <v>091</v>
      </c>
      <c r="D606" s="33" t="str">
        <f t="shared" si="97"/>
        <v>0912</v>
      </c>
      <c r="E606" s="34" t="s">
        <v>124</v>
      </c>
      <c r="F606" s="35">
        <v>11</v>
      </c>
      <c r="G606" s="36">
        <v>11</v>
      </c>
      <c r="H606" s="37">
        <v>3239</v>
      </c>
      <c r="I606" s="70">
        <v>1329</v>
      </c>
      <c r="J606" s="70">
        <v>1329</v>
      </c>
      <c r="K606" s="39" t="s">
        <v>161</v>
      </c>
      <c r="L606" s="71"/>
      <c r="M606" s="71"/>
      <c r="N606" s="71"/>
    </row>
    <row r="607" spans="1:14" hidden="1" x14ac:dyDescent="0.25">
      <c r="A607" s="31">
        <f t="shared" si="108"/>
        <v>329</v>
      </c>
      <c r="B607" s="32" t="str">
        <f t="shared" si="103"/>
        <v xml:space="preserve"> </v>
      </c>
      <c r="C607" s="33" t="str">
        <f t="shared" si="96"/>
        <v xml:space="preserve">  </v>
      </c>
      <c r="D607" s="33" t="str">
        <f t="shared" si="97"/>
        <v xml:space="preserve">  </v>
      </c>
      <c r="E607" s="34"/>
      <c r="F607" s="35"/>
      <c r="G607" s="36"/>
      <c r="H607" s="37">
        <v>329</v>
      </c>
      <c r="I607" s="38"/>
      <c r="J607" s="38"/>
      <c r="K607" s="39" t="s">
        <v>163</v>
      </c>
      <c r="L607" s="67">
        <f>SUM(L608:L610)</f>
        <v>0</v>
      </c>
      <c r="M607" s="67">
        <f>SUM(M608:M610)</f>
        <v>0</v>
      </c>
      <c r="N607" s="67">
        <f>SUM(N608:N610)</f>
        <v>0</v>
      </c>
    </row>
    <row r="608" spans="1:14" hidden="1" x14ac:dyDescent="0.25">
      <c r="A608" s="31">
        <f t="shared" si="108"/>
        <v>3291</v>
      </c>
      <c r="B608" s="32">
        <f t="shared" si="103"/>
        <v>11</v>
      </c>
      <c r="C608" s="33" t="str">
        <f t="shared" si="96"/>
        <v>091</v>
      </c>
      <c r="D608" s="33" t="str">
        <f t="shared" si="97"/>
        <v>0912</v>
      </c>
      <c r="E608" s="34" t="s">
        <v>124</v>
      </c>
      <c r="F608" s="35">
        <v>11</v>
      </c>
      <c r="G608" s="36">
        <v>11</v>
      </c>
      <c r="H608" s="37">
        <v>3291</v>
      </c>
      <c r="I608" s="70">
        <v>1330</v>
      </c>
      <c r="J608" s="70">
        <v>1330</v>
      </c>
      <c r="K608" s="39" t="s">
        <v>204</v>
      </c>
      <c r="L608" s="71"/>
      <c r="M608" s="71"/>
      <c r="N608" s="71"/>
    </row>
    <row r="609" spans="1:15" hidden="1" x14ac:dyDescent="0.25">
      <c r="A609" s="31">
        <f t="shared" si="108"/>
        <v>3293</v>
      </c>
      <c r="B609" s="32">
        <f t="shared" si="103"/>
        <v>11</v>
      </c>
      <c r="C609" s="33" t="str">
        <f t="shared" si="96"/>
        <v>091</v>
      </c>
      <c r="D609" s="33" t="str">
        <f t="shared" si="97"/>
        <v>0912</v>
      </c>
      <c r="E609" s="34" t="s">
        <v>124</v>
      </c>
      <c r="F609" s="35">
        <v>11</v>
      </c>
      <c r="G609" s="36">
        <v>11</v>
      </c>
      <c r="H609" s="37">
        <v>3293</v>
      </c>
      <c r="I609" s="70">
        <v>1331</v>
      </c>
      <c r="J609" s="70">
        <v>1331</v>
      </c>
      <c r="K609" s="39" t="s">
        <v>165</v>
      </c>
      <c r="L609" s="71"/>
      <c r="M609" s="71"/>
      <c r="N609" s="71"/>
    </row>
    <row r="610" spans="1:15" hidden="1" x14ac:dyDescent="0.25">
      <c r="A610" s="31">
        <f t="shared" si="108"/>
        <v>3299</v>
      </c>
      <c r="B610" s="32">
        <f t="shared" si="103"/>
        <v>11</v>
      </c>
      <c r="C610" s="33" t="str">
        <f t="shared" si="96"/>
        <v>091</v>
      </c>
      <c r="D610" s="33" t="str">
        <f t="shared" si="97"/>
        <v>0912</v>
      </c>
      <c r="E610" s="34" t="s">
        <v>124</v>
      </c>
      <c r="F610" s="35">
        <v>11</v>
      </c>
      <c r="G610" s="36">
        <v>11</v>
      </c>
      <c r="H610" s="37">
        <v>3299</v>
      </c>
      <c r="I610" s="70">
        <v>1332</v>
      </c>
      <c r="J610" s="70">
        <v>1332</v>
      </c>
      <c r="K610" s="39" t="s">
        <v>163</v>
      </c>
      <c r="L610" s="71"/>
      <c r="M610" s="71"/>
      <c r="N610" s="71"/>
    </row>
    <row r="611" spans="1:15" hidden="1" x14ac:dyDescent="0.25">
      <c r="A611" s="31">
        <f t="shared" si="108"/>
        <v>0</v>
      </c>
      <c r="B611" s="32" t="str">
        <f t="shared" si="103"/>
        <v xml:space="preserve"> </v>
      </c>
      <c r="C611" s="33" t="str">
        <f t="shared" si="96"/>
        <v xml:space="preserve">  </v>
      </c>
      <c r="D611" s="33" t="str">
        <f t="shared" si="97"/>
        <v xml:space="preserve">  </v>
      </c>
      <c r="E611" s="34"/>
      <c r="F611" s="35"/>
      <c r="G611" s="36"/>
      <c r="H611" s="37"/>
      <c r="I611" s="38"/>
      <c r="J611" s="38"/>
      <c r="K611" s="39"/>
      <c r="L611" s="67"/>
      <c r="M611" s="67"/>
      <c r="N611" s="67"/>
      <c r="O611" s="72"/>
    </row>
    <row r="612" spans="1:15" ht="25.5" x14ac:dyDescent="0.25">
      <c r="A612" s="31" t="str">
        <f t="shared" si="108"/>
        <v>K 1207 17</v>
      </c>
      <c r="B612" s="32" t="str">
        <f t="shared" si="103"/>
        <v xml:space="preserve"> </v>
      </c>
      <c r="C612" s="33" t="str">
        <f t="shared" si="96"/>
        <v xml:space="preserve">  </v>
      </c>
      <c r="D612" s="33" t="str">
        <f t="shared" si="97"/>
        <v xml:space="preserve">  </v>
      </c>
      <c r="E612" s="59" t="s">
        <v>124</v>
      </c>
      <c r="F612" s="60">
        <v>11</v>
      </c>
      <c r="G612" s="61"/>
      <c r="H612" s="74" t="s">
        <v>249</v>
      </c>
      <c r="I612" s="63"/>
      <c r="J612" s="63"/>
      <c r="K612" s="64" t="s">
        <v>250</v>
      </c>
      <c r="L612" s="65">
        <f t="shared" ref="L612:N615" si="111">SUM(L613)</f>
        <v>1600</v>
      </c>
      <c r="M612" s="65">
        <f t="shared" si="111"/>
        <v>0</v>
      </c>
      <c r="N612" s="65">
        <f t="shared" si="111"/>
        <v>1600</v>
      </c>
      <c r="O612" s="72"/>
    </row>
    <row r="613" spans="1:15" hidden="1" x14ac:dyDescent="0.25">
      <c r="A613" s="31">
        <f t="shared" si="108"/>
        <v>4</v>
      </c>
      <c r="B613" s="32" t="str">
        <f t="shared" si="103"/>
        <v xml:space="preserve"> </v>
      </c>
      <c r="C613" s="33" t="str">
        <f t="shared" si="96"/>
        <v xml:space="preserve">  </v>
      </c>
      <c r="D613" s="33" t="str">
        <f t="shared" si="97"/>
        <v xml:space="preserve">  </v>
      </c>
      <c r="E613" s="34"/>
      <c r="F613" s="35"/>
      <c r="G613" s="36"/>
      <c r="H613" s="37">
        <v>4</v>
      </c>
      <c r="I613" s="38"/>
      <c r="J613" s="38"/>
      <c r="K613" s="39" t="s">
        <v>127</v>
      </c>
      <c r="L613" s="67">
        <f t="shared" si="111"/>
        <v>1600</v>
      </c>
      <c r="M613" s="67">
        <f t="shared" si="111"/>
        <v>0</v>
      </c>
      <c r="N613" s="67">
        <f t="shared" si="111"/>
        <v>1600</v>
      </c>
    </row>
    <row r="614" spans="1:15" hidden="1" x14ac:dyDescent="0.25">
      <c r="A614" s="31">
        <f t="shared" si="108"/>
        <v>42</v>
      </c>
      <c r="B614" s="32" t="str">
        <f t="shared" si="103"/>
        <v xml:space="preserve"> </v>
      </c>
      <c r="C614" s="33" t="str">
        <f t="shared" si="96"/>
        <v xml:space="preserve">  </v>
      </c>
      <c r="D614" s="33" t="str">
        <f t="shared" si="97"/>
        <v xml:space="preserve">  </v>
      </c>
      <c r="E614" s="34"/>
      <c r="F614" s="35"/>
      <c r="G614" s="36"/>
      <c r="H614" s="37">
        <v>42</v>
      </c>
      <c r="I614" s="38"/>
      <c r="J614" s="38"/>
      <c r="K614" s="39" t="s">
        <v>128</v>
      </c>
      <c r="L614" s="67">
        <f t="shared" si="111"/>
        <v>1600</v>
      </c>
      <c r="M614" s="67">
        <f t="shared" si="111"/>
        <v>0</v>
      </c>
      <c r="N614" s="67">
        <f t="shared" si="111"/>
        <v>1600</v>
      </c>
      <c r="O614" s="72"/>
    </row>
    <row r="615" spans="1:15" ht="15.75" customHeight="1" x14ac:dyDescent="0.25">
      <c r="A615" s="31">
        <f t="shared" si="108"/>
        <v>424</v>
      </c>
      <c r="B615" s="32" t="str">
        <f t="shared" si="103"/>
        <v xml:space="preserve"> </v>
      </c>
      <c r="C615" s="33" t="str">
        <f t="shared" si="96"/>
        <v xml:space="preserve">  </v>
      </c>
      <c r="D615" s="33" t="str">
        <f t="shared" si="97"/>
        <v xml:space="preserve">  </v>
      </c>
      <c r="E615" s="34"/>
      <c r="F615" s="35"/>
      <c r="G615" s="36"/>
      <c r="H615" s="37">
        <v>424</v>
      </c>
      <c r="I615" s="38"/>
      <c r="J615" s="38"/>
      <c r="K615" s="39" t="s">
        <v>215</v>
      </c>
      <c r="L615" s="67">
        <f t="shared" si="111"/>
        <v>1600</v>
      </c>
      <c r="M615" s="67">
        <f t="shared" si="111"/>
        <v>0</v>
      </c>
      <c r="N615" s="67">
        <f t="shared" si="111"/>
        <v>1600</v>
      </c>
      <c r="O615" s="72"/>
    </row>
    <row r="616" spans="1:15" hidden="1" x14ac:dyDescent="0.25">
      <c r="A616" s="31">
        <f t="shared" si="108"/>
        <v>4241</v>
      </c>
      <c r="B616" s="32">
        <f t="shared" si="103"/>
        <v>11</v>
      </c>
      <c r="C616" s="33" t="str">
        <f t="shared" si="96"/>
        <v>091</v>
      </c>
      <c r="D616" s="33" t="str">
        <f t="shared" si="97"/>
        <v>0912</v>
      </c>
      <c r="E616" s="34" t="s">
        <v>124</v>
      </c>
      <c r="F616" s="35">
        <v>11</v>
      </c>
      <c r="G616" s="36">
        <v>11</v>
      </c>
      <c r="H616" s="37">
        <v>4241</v>
      </c>
      <c r="I616" s="70">
        <v>1333</v>
      </c>
      <c r="J616" s="70">
        <v>1333</v>
      </c>
      <c r="K616" s="39" t="s">
        <v>216</v>
      </c>
      <c r="L616" s="71">
        <v>1600</v>
      </c>
      <c r="M616" s="71">
        <v>0</v>
      </c>
      <c r="N616" s="71">
        <v>1600</v>
      </c>
      <c r="O616" s="72"/>
    </row>
    <row r="617" spans="1:15" hidden="1" x14ac:dyDescent="0.25">
      <c r="A617" s="31">
        <f t="shared" si="108"/>
        <v>0</v>
      </c>
      <c r="B617" s="32" t="str">
        <f t="shared" si="103"/>
        <v xml:space="preserve"> </v>
      </c>
      <c r="C617" s="33" t="str">
        <f t="shared" si="96"/>
        <v xml:space="preserve">  </v>
      </c>
      <c r="D617" s="33" t="str">
        <f t="shared" si="97"/>
        <v xml:space="preserve">  </v>
      </c>
      <c r="E617" s="34"/>
      <c r="F617" s="35"/>
      <c r="G617" s="36"/>
      <c r="H617" s="37"/>
      <c r="I617" s="38"/>
      <c r="J617" s="38"/>
      <c r="K617" s="39"/>
      <c r="L617" s="67"/>
      <c r="M617" s="67"/>
      <c r="N617" s="67"/>
      <c r="O617" s="72"/>
    </row>
    <row r="618" spans="1:15" hidden="1" x14ac:dyDescent="0.25">
      <c r="A618" s="31" t="str">
        <f t="shared" si="108"/>
        <v>T 1207 10</v>
      </c>
      <c r="B618" s="32" t="str">
        <f t="shared" si="103"/>
        <v xml:space="preserve"> </v>
      </c>
      <c r="C618" s="33" t="str">
        <f t="shared" si="96"/>
        <v xml:space="preserve">  </v>
      </c>
      <c r="D618" s="33" t="str">
        <f t="shared" si="97"/>
        <v xml:space="preserve">  </v>
      </c>
      <c r="E618" s="59" t="s">
        <v>124</v>
      </c>
      <c r="F618" s="60">
        <v>11</v>
      </c>
      <c r="G618" s="61"/>
      <c r="H618" s="74" t="s">
        <v>251</v>
      </c>
      <c r="I618" s="63"/>
      <c r="J618" s="63"/>
      <c r="K618" s="64" t="s">
        <v>252</v>
      </c>
      <c r="L618" s="65">
        <f>SUM(L619)</f>
        <v>0</v>
      </c>
      <c r="M618" s="65">
        <f>SUM(M619)</f>
        <v>0</v>
      </c>
      <c r="N618" s="65">
        <f>SUM(N619)</f>
        <v>0</v>
      </c>
      <c r="O618" s="72"/>
    </row>
    <row r="619" spans="1:15" hidden="1" x14ac:dyDescent="0.25">
      <c r="A619" s="31">
        <f t="shared" si="108"/>
        <v>3</v>
      </c>
      <c r="B619" s="32" t="str">
        <f t="shared" si="103"/>
        <v xml:space="preserve"> </v>
      </c>
      <c r="C619" s="33" t="str">
        <f t="shared" si="96"/>
        <v xml:space="preserve">  </v>
      </c>
      <c r="D619" s="33" t="str">
        <f t="shared" si="97"/>
        <v xml:space="preserve">  </v>
      </c>
      <c r="E619" s="34"/>
      <c r="F619" s="35"/>
      <c r="G619" s="36"/>
      <c r="H619" s="37">
        <v>3</v>
      </c>
      <c r="I619" s="38"/>
      <c r="J619" s="38"/>
      <c r="K619" s="39" t="s">
        <v>137</v>
      </c>
      <c r="L619" s="67">
        <f t="shared" ref="L619:N621" si="112">SUM(L620)</f>
        <v>0</v>
      </c>
      <c r="M619" s="67">
        <f t="shared" si="112"/>
        <v>0</v>
      </c>
      <c r="N619" s="67">
        <f t="shared" si="112"/>
        <v>0</v>
      </c>
      <c r="O619" s="72"/>
    </row>
    <row r="620" spans="1:15" hidden="1" x14ac:dyDescent="0.25">
      <c r="A620" s="31">
        <f t="shared" si="108"/>
        <v>32</v>
      </c>
      <c r="B620" s="32" t="str">
        <f t="shared" si="103"/>
        <v xml:space="preserve"> </v>
      </c>
      <c r="C620" s="33" t="str">
        <f t="shared" si="96"/>
        <v xml:space="preserve">  </v>
      </c>
      <c r="D620" s="33" t="str">
        <f t="shared" si="97"/>
        <v xml:space="preserve">  </v>
      </c>
      <c r="E620" s="34"/>
      <c r="F620" s="35"/>
      <c r="G620" s="36"/>
      <c r="H620" s="37">
        <v>32</v>
      </c>
      <c r="I620" s="38"/>
      <c r="J620" s="38"/>
      <c r="K620" s="39" t="s">
        <v>138</v>
      </c>
      <c r="L620" s="67">
        <f t="shared" si="112"/>
        <v>0</v>
      </c>
      <c r="M620" s="67">
        <f t="shared" si="112"/>
        <v>0</v>
      </c>
      <c r="N620" s="67">
        <f t="shared" si="112"/>
        <v>0</v>
      </c>
      <c r="O620" s="72"/>
    </row>
    <row r="621" spans="1:15" hidden="1" x14ac:dyDescent="0.25">
      <c r="A621" s="31">
        <f t="shared" si="108"/>
        <v>322</v>
      </c>
      <c r="B621" s="32" t="str">
        <f t="shared" si="103"/>
        <v xml:space="preserve"> </v>
      </c>
      <c r="C621" s="33" t="str">
        <f t="shared" si="96"/>
        <v xml:space="preserve">  </v>
      </c>
      <c r="D621" s="33" t="str">
        <f t="shared" si="97"/>
        <v xml:space="preserve">  </v>
      </c>
      <c r="E621" s="34"/>
      <c r="F621" s="35"/>
      <c r="G621" s="36"/>
      <c r="H621" s="37">
        <v>322</v>
      </c>
      <c r="I621" s="38"/>
      <c r="J621" s="38"/>
      <c r="K621" s="39" t="s">
        <v>148</v>
      </c>
      <c r="L621" s="67">
        <f t="shared" si="112"/>
        <v>0</v>
      </c>
      <c r="M621" s="67">
        <f t="shared" si="112"/>
        <v>0</v>
      </c>
      <c r="N621" s="67">
        <f t="shared" si="112"/>
        <v>0</v>
      </c>
      <c r="O621" s="72"/>
    </row>
    <row r="622" spans="1:15" hidden="1" x14ac:dyDescent="0.25">
      <c r="A622" s="31">
        <f t="shared" si="108"/>
        <v>3222</v>
      </c>
      <c r="B622" s="32">
        <f t="shared" si="103"/>
        <v>11</v>
      </c>
      <c r="C622" s="33" t="str">
        <f t="shared" si="96"/>
        <v>091</v>
      </c>
      <c r="D622" s="33" t="str">
        <f t="shared" si="97"/>
        <v>0912</v>
      </c>
      <c r="E622" s="34" t="s">
        <v>124</v>
      </c>
      <c r="F622" s="35">
        <v>11</v>
      </c>
      <c r="G622" s="36">
        <v>11</v>
      </c>
      <c r="H622" s="37">
        <v>3222</v>
      </c>
      <c r="I622" s="70">
        <v>1334</v>
      </c>
      <c r="J622" s="70">
        <v>1334</v>
      </c>
      <c r="K622" s="39" t="s">
        <v>184</v>
      </c>
      <c r="L622" s="71"/>
      <c r="M622" s="71"/>
      <c r="N622" s="71"/>
      <c r="O622" s="66"/>
    </row>
    <row r="623" spans="1:15" hidden="1" x14ac:dyDescent="0.25">
      <c r="A623" s="31">
        <f t="shared" si="108"/>
        <v>0</v>
      </c>
      <c r="B623" s="32" t="str">
        <f t="shared" si="103"/>
        <v xml:space="preserve"> </v>
      </c>
      <c r="C623" s="33" t="str">
        <f t="shared" si="96"/>
        <v xml:space="preserve">  </v>
      </c>
      <c r="D623" s="33" t="str">
        <f t="shared" si="97"/>
        <v xml:space="preserve">  </v>
      </c>
      <c r="E623" s="34"/>
      <c r="F623" s="35"/>
      <c r="G623" s="36"/>
      <c r="H623" s="37"/>
      <c r="I623" s="38"/>
      <c r="J623" s="38"/>
      <c r="K623" s="39"/>
      <c r="L623" s="67"/>
      <c r="M623" s="67"/>
      <c r="N623" s="67"/>
      <c r="O623" s="72"/>
    </row>
    <row r="624" spans="1:15" hidden="1" x14ac:dyDescent="0.25">
      <c r="A624" s="31" t="str">
        <f t="shared" si="108"/>
        <v>T 1207 11</v>
      </c>
      <c r="B624" s="32" t="str">
        <f t="shared" si="103"/>
        <v xml:space="preserve"> </v>
      </c>
      <c r="C624" s="33" t="str">
        <f t="shared" si="96"/>
        <v xml:space="preserve">  </v>
      </c>
      <c r="D624" s="33" t="str">
        <f t="shared" si="97"/>
        <v xml:space="preserve">  </v>
      </c>
      <c r="E624" s="59" t="s">
        <v>124</v>
      </c>
      <c r="F624" s="60">
        <v>11.52</v>
      </c>
      <c r="G624" s="61"/>
      <c r="H624" s="74" t="s">
        <v>253</v>
      </c>
      <c r="I624" s="63"/>
      <c r="J624" s="63"/>
      <c r="K624" s="64" t="s">
        <v>254</v>
      </c>
      <c r="L624" s="65">
        <f>SUM(L628)</f>
        <v>0</v>
      </c>
      <c r="M624" s="65">
        <f>SUM(M628)</f>
        <v>0</v>
      </c>
      <c r="N624" s="65">
        <f>SUM(N628)</f>
        <v>0</v>
      </c>
      <c r="O624" s="72"/>
    </row>
    <row r="625" spans="1:15" hidden="1" x14ac:dyDescent="0.25">
      <c r="C625" s="33"/>
      <c r="D625" s="33"/>
      <c r="E625" s="84"/>
      <c r="F625" s="85"/>
      <c r="G625" s="86"/>
      <c r="H625" s="87">
        <v>11</v>
      </c>
      <c r="I625" s="88"/>
      <c r="J625" s="88"/>
      <c r="K625" s="89" t="s">
        <v>110</v>
      </c>
      <c r="L625" s="90">
        <f>SUMIF($G$628:$G$649,$H625,L$628:L$649)</f>
        <v>0</v>
      </c>
      <c r="M625" s="90">
        <f>SUMIF($G$628:$G$649,$H625,M$628:M$649)</f>
        <v>0</v>
      </c>
      <c r="N625" s="90">
        <f>SUMIF($G$628:$G$649,$H625,N$628:N$649)</f>
        <v>0</v>
      </c>
      <c r="O625" s="72"/>
    </row>
    <row r="626" spans="1:15" hidden="1" x14ac:dyDescent="0.25">
      <c r="C626" s="33"/>
      <c r="D626" s="33"/>
      <c r="E626" s="84"/>
      <c r="F626" s="85"/>
      <c r="G626" s="86"/>
      <c r="H626" s="87">
        <v>51</v>
      </c>
      <c r="I626" s="88"/>
      <c r="J626" s="88"/>
      <c r="K626" s="89" t="s">
        <v>114</v>
      </c>
      <c r="L626" s="90">
        <f t="shared" ref="L626:N626" si="113">SUMIF($G$628:$G$649,$H626,L$628:L$649)</f>
        <v>0</v>
      </c>
      <c r="M626" s="90">
        <f t="shared" si="113"/>
        <v>0</v>
      </c>
      <c r="N626" s="90">
        <f t="shared" si="113"/>
        <v>0</v>
      </c>
      <c r="O626" s="72"/>
    </row>
    <row r="627" spans="1:15" hidden="1" x14ac:dyDescent="0.25">
      <c r="C627" s="33"/>
      <c r="D627" s="33"/>
      <c r="E627" s="84"/>
      <c r="F627" s="85"/>
      <c r="G627" s="86"/>
      <c r="H627" s="87">
        <v>52</v>
      </c>
      <c r="I627" s="88"/>
      <c r="J627" s="88"/>
      <c r="K627" s="89" t="s">
        <v>115</v>
      </c>
      <c r="L627" s="90">
        <f>SUMIF($G$628:$G$649,$H627,L$628:L$649)</f>
        <v>0</v>
      </c>
      <c r="M627" s="90">
        <f>SUMIF($G$628:$G$649,$H627,M$628:M$649)</f>
        <v>0</v>
      </c>
      <c r="N627" s="90">
        <f>SUMIF($G$628:$G$649,$H627,N$628:N$649)</f>
        <v>0</v>
      </c>
      <c r="O627" s="72"/>
    </row>
    <row r="628" spans="1:15" hidden="1" x14ac:dyDescent="0.25">
      <c r="A628" s="31">
        <f t="shared" ref="A628:A691" si="114">H628</f>
        <v>3</v>
      </c>
      <c r="B628" s="32" t="str">
        <f t="shared" ref="B628:B691" si="115">IF(J628&gt;0,G628," ")</f>
        <v xml:space="preserve"> </v>
      </c>
      <c r="C628" s="33" t="str">
        <f t="shared" si="96"/>
        <v xml:space="preserve">  </v>
      </c>
      <c r="D628" s="33" t="str">
        <f t="shared" si="97"/>
        <v xml:space="preserve">  </v>
      </c>
      <c r="E628" s="34"/>
      <c r="F628" s="35"/>
      <c r="G628" s="36"/>
      <c r="H628" s="37">
        <v>3</v>
      </c>
      <c r="I628" s="38"/>
      <c r="J628" s="38"/>
      <c r="K628" s="39" t="s">
        <v>137</v>
      </c>
      <c r="L628" s="67">
        <f>SUM(L629,L636)</f>
        <v>0</v>
      </c>
      <c r="M628" s="67">
        <f>SUM(M629,M636)</f>
        <v>0</v>
      </c>
      <c r="N628" s="67">
        <f>SUM(N629,N636)</f>
        <v>0</v>
      </c>
      <c r="O628" s="72"/>
    </row>
    <row r="629" spans="1:15" hidden="1" x14ac:dyDescent="0.25">
      <c r="A629" s="31">
        <f t="shared" si="114"/>
        <v>31</v>
      </c>
      <c r="B629" s="32" t="str">
        <f t="shared" si="115"/>
        <v xml:space="preserve"> </v>
      </c>
      <c r="C629" s="33" t="str">
        <f t="shared" si="96"/>
        <v xml:space="preserve">  </v>
      </c>
      <c r="D629" s="33" t="str">
        <f t="shared" si="97"/>
        <v xml:space="preserve">  </v>
      </c>
      <c r="E629" s="34"/>
      <c r="F629" s="35"/>
      <c r="G629" s="36"/>
      <c r="H629" s="37">
        <v>31</v>
      </c>
      <c r="I629" s="38"/>
      <c r="J629" s="38"/>
      <c r="K629" s="39" t="s">
        <v>195</v>
      </c>
      <c r="L629" s="67">
        <f>SUM(L630,L632,L634)</f>
        <v>0</v>
      </c>
      <c r="M629" s="67">
        <f>SUM(M630,M632,M634)</f>
        <v>0</v>
      </c>
      <c r="N629" s="67">
        <f>SUM(N630,N632,N634)</f>
        <v>0</v>
      </c>
      <c r="O629" s="72"/>
    </row>
    <row r="630" spans="1:15" hidden="1" x14ac:dyDescent="0.25">
      <c r="A630" s="31">
        <f t="shared" si="114"/>
        <v>311</v>
      </c>
      <c r="B630" s="32" t="str">
        <f t="shared" si="115"/>
        <v xml:space="preserve"> </v>
      </c>
      <c r="C630" s="33" t="str">
        <f t="shared" si="96"/>
        <v xml:space="preserve">  </v>
      </c>
      <c r="D630" s="33" t="str">
        <f t="shared" si="97"/>
        <v xml:space="preserve">  </v>
      </c>
      <c r="E630" s="34"/>
      <c r="F630" s="35"/>
      <c r="G630" s="36"/>
      <c r="H630" s="37">
        <v>311</v>
      </c>
      <c r="I630" s="38"/>
      <c r="J630" s="38"/>
      <c r="K630" s="39" t="s">
        <v>196</v>
      </c>
      <c r="L630" s="67">
        <f>SUM(L631:L631)</f>
        <v>0</v>
      </c>
      <c r="M630" s="67">
        <f>SUM(M631:M631)</f>
        <v>0</v>
      </c>
      <c r="N630" s="67">
        <f>SUM(N631:N631)</f>
        <v>0</v>
      </c>
      <c r="O630" s="72"/>
    </row>
    <row r="631" spans="1:15" hidden="1" x14ac:dyDescent="0.25">
      <c r="A631" s="31">
        <f t="shared" si="114"/>
        <v>3111</v>
      </c>
      <c r="B631" s="32">
        <f t="shared" si="115"/>
        <v>52</v>
      </c>
      <c r="C631" s="33" t="str">
        <f t="shared" si="96"/>
        <v>091</v>
      </c>
      <c r="D631" s="33" t="str">
        <f t="shared" si="97"/>
        <v>0912</v>
      </c>
      <c r="E631" s="34" t="s">
        <v>124</v>
      </c>
      <c r="F631" s="35">
        <v>52</v>
      </c>
      <c r="G631" s="61">
        <v>52</v>
      </c>
      <c r="H631" s="37">
        <v>3111</v>
      </c>
      <c r="I631" s="70">
        <v>1335</v>
      </c>
      <c r="J631" s="70">
        <v>1335</v>
      </c>
      <c r="K631" s="39" t="s">
        <v>197</v>
      </c>
      <c r="L631" s="71"/>
      <c r="M631" s="71"/>
      <c r="N631" s="71"/>
      <c r="O631" s="110">
        <v>526</v>
      </c>
    </row>
    <row r="632" spans="1:15" hidden="1" x14ac:dyDescent="0.25">
      <c r="A632" s="31">
        <f t="shared" si="114"/>
        <v>312</v>
      </c>
      <c r="B632" s="32" t="str">
        <f t="shared" si="115"/>
        <v xml:space="preserve"> </v>
      </c>
      <c r="C632" s="33" t="str">
        <f t="shared" si="96"/>
        <v xml:space="preserve">  </v>
      </c>
      <c r="D632" s="33" t="str">
        <f t="shared" si="97"/>
        <v xml:space="preserve">  </v>
      </c>
      <c r="E632" s="34"/>
      <c r="F632" s="35"/>
      <c r="G632" s="36"/>
      <c r="H632" s="37">
        <v>312</v>
      </c>
      <c r="I632" s="38"/>
      <c r="J632" s="38"/>
      <c r="K632" s="39" t="s">
        <v>200</v>
      </c>
      <c r="L632" s="67">
        <f>SUM(L633)</f>
        <v>0</v>
      </c>
      <c r="M632" s="67">
        <f>SUM(M633)</f>
        <v>0</v>
      </c>
      <c r="N632" s="67">
        <f>SUM(N633)</f>
        <v>0</v>
      </c>
      <c r="O632" s="72"/>
    </row>
    <row r="633" spans="1:15" hidden="1" x14ac:dyDescent="0.25">
      <c r="A633" s="31">
        <f t="shared" si="114"/>
        <v>3121</v>
      </c>
      <c r="B633" s="32">
        <f t="shared" si="115"/>
        <v>52</v>
      </c>
      <c r="C633" s="33" t="str">
        <f t="shared" si="96"/>
        <v>091</v>
      </c>
      <c r="D633" s="33" t="str">
        <f t="shared" si="97"/>
        <v>0912</v>
      </c>
      <c r="E633" s="34" t="s">
        <v>124</v>
      </c>
      <c r="F633" s="35">
        <v>52</v>
      </c>
      <c r="G633" s="61">
        <v>52</v>
      </c>
      <c r="H633" s="37">
        <v>3121</v>
      </c>
      <c r="I633" s="70">
        <v>1336</v>
      </c>
      <c r="J633" s="70">
        <v>1336</v>
      </c>
      <c r="K633" s="39" t="s">
        <v>200</v>
      </c>
      <c r="L633" s="71"/>
      <c r="M633" s="71"/>
      <c r="N633" s="71"/>
      <c r="O633" s="110">
        <v>526</v>
      </c>
    </row>
    <row r="634" spans="1:15" hidden="1" x14ac:dyDescent="0.25">
      <c r="A634" s="31">
        <f t="shared" si="114"/>
        <v>313</v>
      </c>
      <c r="B634" s="32" t="str">
        <f t="shared" si="115"/>
        <v xml:space="preserve"> </v>
      </c>
      <c r="C634" s="33" t="str">
        <f t="shared" si="96"/>
        <v xml:space="preserve">  </v>
      </c>
      <c r="D634" s="33" t="str">
        <f t="shared" si="97"/>
        <v xml:space="preserve">  </v>
      </c>
      <c r="E634" s="34"/>
      <c r="F634" s="35"/>
      <c r="G634" s="36"/>
      <c r="H634" s="37">
        <v>313</v>
      </c>
      <c r="I634" s="38"/>
      <c r="J634" s="38"/>
      <c r="K634" s="39" t="s">
        <v>201</v>
      </c>
      <c r="L634" s="67">
        <f>SUM(L635:L635)</f>
        <v>0</v>
      </c>
      <c r="M634" s="67">
        <f>SUM(M635:M635)</f>
        <v>0</v>
      </c>
      <c r="N634" s="67">
        <f>SUM(N635:N635)</f>
        <v>0</v>
      </c>
      <c r="O634" s="72"/>
    </row>
    <row r="635" spans="1:15" hidden="1" x14ac:dyDescent="0.25">
      <c r="A635" s="31">
        <f t="shared" si="114"/>
        <v>3132</v>
      </c>
      <c r="B635" s="32">
        <f t="shared" si="115"/>
        <v>52</v>
      </c>
      <c r="C635" s="33" t="str">
        <f t="shared" si="96"/>
        <v>091</v>
      </c>
      <c r="D635" s="33" t="str">
        <f t="shared" si="97"/>
        <v>0912</v>
      </c>
      <c r="E635" s="34" t="s">
        <v>124</v>
      </c>
      <c r="F635" s="35">
        <v>52</v>
      </c>
      <c r="G635" s="61">
        <v>52</v>
      </c>
      <c r="H635" s="37">
        <v>3132</v>
      </c>
      <c r="I635" s="70">
        <v>1337</v>
      </c>
      <c r="J635" s="70">
        <v>1337</v>
      </c>
      <c r="K635" s="39" t="s">
        <v>202</v>
      </c>
      <c r="L635" s="71"/>
      <c r="M635" s="71"/>
      <c r="N635" s="71"/>
      <c r="O635" s="110">
        <v>526</v>
      </c>
    </row>
    <row r="636" spans="1:15" hidden="1" x14ac:dyDescent="0.25">
      <c r="A636" s="31">
        <f t="shared" si="114"/>
        <v>32</v>
      </c>
      <c r="B636" s="32" t="str">
        <f t="shared" si="115"/>
        <v xml:space="preserve"> </v>
      </c>
      <c r="C636" s="33" t="str">
        <f t="shared" si="96"/>
        <v xml:space="preserve">  </v>
      </c>
      <c r="D636" s="33" t="str">
        <f t="shared" si="97"/>
        <v xml:space="preserve">  </v>
      </c>
      <c r="E636" s="34"/>
      <c r="F636" s="35"/>
      <c r="G636" s="36"/>
      <c r="H636" s="37">
        <v>32</v>
      </c>
      <c r="I636" s="38"/>
      <c r="J636" s="38"/>
      <c r="K636" s="39" t="s">
        <v>138</v>
      </c>
      <c r="L636" s="67">
        <f>SUM(L637,L641,L646)</f>
        <v>0</v>
      </c>
      <c r="M636" s="67">
        <f>SUM(M637,M641,M646)</f>
        <v>0</v>
      </c>
      <c r="N636" s="67">
        <f>SUM(N637,N641,N646)</f>
        <v>0</v>
      </c>
    </row>
    <row r="637" spans="1:15" hidden="1" x14ac:dyDescent="0.25">
      <c r="A637" s="31">
        <f t="shared" si="114"/>
        <v>321</v>
      </c>
      <c r="B637" s="32" t="str">
        <f t="shared" si="115"/>
        <v xml:space="preserve"> </v>
      </c>
      <c r="C637" s="33" t="str">
        <f t="shared" si="96"/>
        <v xml:space="preserve">  </v>
      </c>
      <c r="D637" s="33" t="str">
        <f t="shared" si="97"/>
        <v xml:space="preserve">  </v>
      </c>
      <c r="E637" s="34"/>
      <c r="F637" s="35"/>
      <c r="G637" s="36"/>
      <c r="H637" s="37">
        <v>321</v>
      </c>
      <c r="I637" s="38"/>
      <c r="J637" s="38"/>
      <c r="K637" s="39" t="s">
        <v>144</v>
      </c>
      <c r="L637" s="67">
        <f>SUM(L638:L640)</f>
        <v>0</v>
      </c>
      <c r="M637" s="67">
        <f>SUM(M638:M640)</f>
        <v>0</v>
      </c>
      <c r="N637" s="67">
        <f>SUM(N638:N640)</f>
        <v>0</v>
      </c>
    </row>
    <row r="638" spans="1:15" hidden="1" x14ac:dyDescent="0.25">
      <c r="A638" s="31">
        <f t="shared" si="114"/>
        <v>3211</v>
      </c>
      <c r="B638" s="32">
        <f t="shared" si="115"/>
        <v>11</v>
      </c>
      <c r="C638" s="33" t="str">
        <f t="shared" si="96"/>
        <v>091</v>
      </c>
      <c r="D638" s="33" t="str">
        <f t="shared" si="97"/>
        <v>0912</v>
      </c>
      <c r="E638" s="34" t="s">
        <v>124</v>
      </c>
      <c r="F638" s="35">
        <v>11</v>
      </c>
      <c r="G638" s="36">
        <v>11</v>
      </c>
      <c r="H638" s="37">
        <v>3211</v>
      </c>
      <c r="I638" s="70">
        <v>1338</v>
      </c>
      <c r="J638" s="70">
        <v>1338</v>
      </c>
      <c r="K638" s="39" t="s">
        <v>145</v>
      </c>
      <c r="L638" s="71"/>
      <c r="M638" s="71"/>
      <c r="N638" s="71"/>
    </row>
    <row r="639" spans="1:15" hidden="1" x14ac:dyDescent="0.25">
      <c r="A639" s="31">
        <f t="shared" si="114"/>
        <v>3211</v>
      </c>
      <c r="B639" s="32">
        <f t="shared" si="115"/>
        <v>51</v>
      </c>
      <c r="C639" s="33" t="str">
        <f t="shared" si="96"/>
        <v>091</v>
      </c>
      <c r="D639" s="33" t="str">
        <f t="shared" si="97"/>
        <v>0912</v>
      </c>
      <c r="E639" s="34" t="s">
        <v>124</v>
      </c>
      <c r="F639" s="35">
        <v>52</v>
      </c>
      <c r="G639" s="111">
        <v>51</v>
      </c>
      <c r="H639" s="37">
        <v>3211</v>
      </c>
      <c r="I639" s="70">
        <v>1339</v>
      </c>
      <c r="J639" s="70">
        <v>1339</v>
      </c>
      <c r="K639" s="39" t="s">
        <v>145</v>
      </c>
      <c r="L639" s="71"/>
      <c r="M639" s="71"/>
      <c r="N639" s="71"/>
      <c r="O639" s="112">
        <v>5103</v>
      </c>
    </row>
    <row r="640" spans="1:15" hidden="1" x14ac:dyDescent="0.25">
      <c r="A640" s="31">
        <f t="shared" si="114"/>
        <v>3212</v>
      </c>
      <c r="B640" s="32">
        <f t="shared" si="115"/>
        <v>52</v>
      </c>
      <c r="C640" s="33" t="str">
        <f t="shared" si="96"/>
        <v>091</v>
      </c>
      <c r="D640" s="33" t="str">
        <f t="shared" si="97"/>
        <v>0912</v>
      </c>
      <c r="E640" s="34" t="s">
        <v>124</v>
      </c>
      <c r="F640" s="35">
        <v>52</v>
      </c>
      <c r="G640" s="61">
        <v>52</v>
      </c>
      <c r="H640" s="37">
        <v>3212</v>
      </c>
      <c r="I640" s="70">
        <v>1340</v>
      </c>
      <c r="J640" s="70">
        <v>1340</v>
      </c>
      <c r="K640" s="39" t="s">
        <v>187</v>
      </c>
      <c r="L640" s="71"/>
      <c r="M640" s="71"/>
      <c r="N640" s="71"/>
      <c r="O640" s="110">
        <v>526</v>
      </c>
    </row>
    <row r="641" spans="1:15" hidden="1" x14ac:dyDescent="0.25">
      <c r="A641" s="31">
        <f t="shared" si="114"/>
        <v>323</v>
      </c>
      <c r="B641" s="32" t="str">
        <f t="shared" si="115"/>
        <v xml:space="preserve"> </v>
      </c>
      <c r="C641" s="33" t="str">
        <f t="shared" si="96"/>
        <v xml:space="preserve">  </v>
      </c>
      <c r="D641" s="33" t="str">
        <f t="shared" si="97"/>
        <v xml:space="preserve">  </v>
      </c>
      <c r="E641" s="34"/>
      <c r="F641" s="35"/>
      <c r="G641" s="36"/>
      <c r="H641" s="37">
        <v>323</v>
      </c>
      <c r="I641" s="38"/>
      <c r="J641" s="38"/>
      <c r="K641" s="39" t="s">
        <v>139</v>
      </c>
      <c r="L641" s="67">
        <f>SUM(L642:L645)</f>
        <v>0</v>
      </c>
      <c r="M641" s="67">
        <f>SUM(M642:M645)</f>
        <v>0</v>
      </c>
      <c r="N641" s="67">
        <f>SUM(N642:N645)</f>
        <v>0</v>
      </c>
      <c r="O641" s="72"/>
    </row>
    <row r="642" spans="1:15" hidden="1" x14ac:dyDescent="0.25">
      <c r="A642" s="31">
        <f t="shared" si="114"/>
        <v>3237</v>
      </c>
      <c r="B642" s="32">
        <f t="shared" si="115"/>
        <v>11</v>
      </c>
      <c r="C642" s="33" t="str">
        <f t="shared" si="96"/>
        <v>091</v>
      </c>
      <c r="D642" s="33" t="str">
        <f t="shared" si="97"/>
        <v>0912</v>
      </c>
      <c r="E642" s="34" t="s">
        <v>124</v>
      </c>
      <c r="F642" s="35">
        <v>11</v>
      </c>
      <c r="G642" s="36">
        <v>11</v>
      </c>
      <c r="H642" s="37">
        <v>3237</v>
      </c>
      <c r="I642" s="70">
        <v>1341</v>
      </c>
      <c r="J642" s="70">
        <v>1341</v>
      </c>
      <c r="K642" s="39" t="s">
        <v>159</v>
      </c>
      <c r="L642" s="71"/>
      <c r="M642" s="71"/>
      <c r="N642" s="71"/>
    </row>
    <row r="643" spans="1:15" hidden="1" x14ac:dyDescent="0.25">
      <c r="A643" s="31">
        <f t="shared" si="114"/>
        <v>3237</v>
      </c>
      <c r="B643" s="32">
        <f t="shared" si="115"/>
        <v>51</v>
      </c>
      <c r="C643" s="33" t="str">
        <f t="shared" si="96"/>
        <v>091</v>
      </c>
      <c r="D643" s="33" t="str">
        <f t="shared" si="97"/>
        <v>0912</v>
      </c>
      <c r="E643" s="34" t="s">
        <v>124</v>
      </c>
      <c r="F643" s="35">
        <v>52</v>
      </c>
      <c r="G643" s="111">
        <v>51</v>
      </c>
      <c r="H643" s="37">
        <v>3237</v>
      </c>
      <c r="I643" s="70">
        <v>1342</v>
      </c>
      <c r="J643" s="70">
        <v>1342</v>
      </c>
      <c r="K643" s="39" t="s">
        <v>159</v>
      </c>
      <c r="L643" s="71"/>
      <c r="M643" s="71"/>
      <c r="N643" s="71"/>
      <c r="O643" s="112">
        <v>5103</v>
      </c>
    </row>
    <row r="644" spans="1:15" hidden="1" x14ac:dyDescent="0.25">
      <c r="A644" s="31">
        <f t="shared" si="114"/>
        <v>3239</v>
      </c>
      <c r="B644" s="32">
        <f t="shared" si="115"/>
        <v>11</v>
      </c>
      <c r="C644" s="33" t="str">
        <f t="shared" si="96"/>
        <v>091</v>
      </c>
      <c r="D644" s="33" t="str">
        <f t="shared" si="97"/>
        <v>0912</v>
      </c>
      <c r="E644" s="34" t="s">
        <v>124</v>
      </c>
      <c r="F644" s="35">
        <v>11</v>
      </c>
      <c r="G644" s="36">
        <v>11</v>
      </c>
      <c r="H644" s="37">
        <v>3239</v>
      </c>
      <c r="I644" s="70">
        <v>1343</v>
      </c>
      <c r="J644" s="70">
        <v>1343</v>
      </c>
      <c r="K644" s="39" t="s">
        <v>161</v>
      </c>
      <c r="L644" s="71"/>
      <c r="M644" s="71"/>
      <c r="N644" s="71"/>
    </row>
    <row r="645" spans="1:15" hidden="1" x14ac:dyDescent="0.25">
      <c r="A645" s="31">
        <f t="shared" si="114"/>
        <v>3239</v>
      </c>
      <c r="B645" s="32">
        <f t="shared" si="115"/>
        <v>51</v>
      </c>
      <c r="C645" s="33" t="str">
        <f t="shared" si="96"/>
        <v>091</v>
      </c>
      <c r="D645" s="33" t="str">
        <f t="shared" si="97"/>
        <v>0912</v>
      </c>
      <c r="E645" s="34" t="s">
        <v>124</v>
      </c>
      <c r="F645" s="35">
        <v>52</v>
      </c>
      <c r="G645" s="111">
        <v>51</v>
      </c>
      <c r="H645" s="37">
        <v>3239</v>
      </c>
      <c r="I645" s="70">
        <v>1344</v>
      </c>
      <c r="J645" s="70">
        <v>1344</v>
      </c>
      <c r="K645" s="39" t="s">
        <v>161</v>
      </c>
      <c r="L645" s="71"/>
      <c r="M645" s="71"/>
      <c r="N645" s="71"/>
      <c r="O645" s="112">
        <v>5103</v>
      </c>
    </row>
    <row r="646" spans="1:15" hidden="1" x14ac:dyDescent="0.25">
      <c r="A646" s="31">
        <f t="shared" si="114"/>
        <v>329</v>
      </c>
      <c r="B646" s="32" t="str">
        <f t="shared" si="115"/>
        <v xml:space="preserve"> </v>
      </c>
      <c r="C646" s="33" t="str">
        <f t="shared" si="96"/>
        <v xml:space="preserve">  </v>
      </c>
      <c r="D646" s="33" t="str">
        <f t="shared" si="97"/>
        <v xml:space="preserve">  </v>
      </c>
      <c r="E646" s="34"/>
      <c r="F646" s="35"/>
      <c r="G646" s="36"/>
      <c r="H646" s="37">
        <v>329</v>
      </c>
      <c r="I646" s="38"/>
      <c r="J646" s="38"/>
      <c r="K646" s="39" t="s">
        <v>163</v>
      </c>
      <c r="L646" s="67">
        <f>SUM(L647:L648)</f>
        <v>0</v>
      </c>
      <c r="M646" s="67">
        <f>SUM(M647:M648)</f>
        <v>0</v>
      </c>
      <c r="N646" s="67">
        <f>SUM(N647:N648)</f>
        <v>0</v>
      </c>
    </row>
    <row r="647" spans="1:15" hidden="1" x14ac:dyDescent="0.25">
      <c r="A647" s="31">
        <f t="shared" si="114"/>
        <v>3293</v>
      </c>
      <c r="B647" s="32">
        <f t="shared" si="115"/>
        <v>11</v>
      </c>
      <c r="C647" s="33" t="str">
        <f t="shared" si="96"/>
        <v>091</v>
      </c>
      <c r="D647" s="33" t="str">
        <f t="shared" si="97"/>
        <v>0912</v>
      </c>
      <c r="E647" s="34" t="s">
        <v>124</v>
      </c>
      <c r="F647" s="35">
        <v>11</v>
      </c>
      <c r="G647" s="36">
        <v>11</v>
      </c>
      <c r="H647" s="37">
        <v>3293</v>
      </c>
      <c r="I647" s="70">
        <v>1345</v>
      </c>
      <c r="J647" s="70">
        <v>1345</v>
      </c>
      <c r="K647" s="39" t="s">
        <v>165</v>
      </c>
      <c r="L647" s="71"/>
      <c r="M647" s="71"/>
      <c r="N647" s="71"/>
    </row>
    <row r="648" spans="1:15" hidden="1" x14ac:dyDescent="0.25">
      <c r="A648" s="31">
        <f t="shared" si="114"/>
        <v>3293</v>
      </c>
      <c r="B648" s="32">
        <f t="shared" si="115"/>
        <v>51</v>
      </c>
      <c r="C648" s="33" t="str">
        <f t="shared" si="96"/>
        <v>091</v>
      </c>
      <c r="D648" s="33" t="str">
        <f t="shared" si="97"/>
        <v>0912</v>
      </c>
      <c r="E648" s="34" t="s">
        <v>124</v>
      </c>
      <c r="F648" s="35">
        <v>52</v>
      </c>
      <c r="G648" s="111">
        <v>51</v>
      </c>
      <c r="H648" s="37">
        <v>3293</v>
      </c>
      <c r="I648" s="70">
        <v>1346</v>
      </c>
      <c r="J648" s="70">
        <v>1346</v>
      </c>
      <c r="K648" s="39" t="s">
        <v>165</v>
      </c>
      <c r="L648" s="71"/>
      <c r="M648" s="71"/>
      <c r="N648" s="71"/>
      <c r="O648" s="112">
        <v>5103</v>
      </c>
    </row>
    <row r="649" spans="1:15" hidden="1" x14ac:dyDescent="0.25">
      <c r="A649" s="31">
        <f t="shared" si="114"/>
        <v>0</v>
      </c>
      <c r="B649" s="32" t="str">
        <f t="shared" si="115"/>
        <v xml:space="preserve"> </v>
      </c>
      <c r="C649" s="33" t="str">
        <f t="shared" si="96"/>
        <v xml:space="preserve">  </v>
      </c>
      <c r="D649" s="33" t="str">
        <f t="shared" si="97"/>
        <v xml:space="preserve">  </v>
      </c>
      <c r="E649" s="34"/>
      <c r="F649" s="35"/>
      <c r="G649" s="36"/>
      <c r="H649" s="37"/>
      <c r="I649" s="38"/>
      <c r="J649" s="38"/>
      <c r="K649" s="39"/>
      <c r="L649" s="67"/>
      <c r="M649" s="67"/>
      <c r="N649" s="67"/>
      <c r="O649" s="72"/>
    </row>
    <row r="650" spans="1:15" hidden="1" x14ac:dyDescent="0.25">
      <c r="A650" s="31" t="str">
        <f t="shared" si="114"/>
        <v>T 1207 18</v>
      </c>
      <c r="B650" s="32" t="str">
        <f t="shared" si="115"/>
        <v xml:space="preserve"> </v>
      </c>
      <c r="C650" s="33" t="str">
        <f t="shared" si="96"/>
        <v xml:space="preserve">  </v>
      </c>
      <c r="D650" s="33" t="str">
        <f t="shared" si="97"/>
        <v xml:space="preserve">  </v>
      </c>
      <c r="E650" s="59" t="s">
        <v>124</v>
      </c>
      <c r="F650" s="60">
        <v>11</v>
      </c>
      <c r="G650" s="61"/>
      <c r="H650" s="74" t="s">
        <v>255</v>
      </c>
      <c r="I650" s="63"/>
      <c r="J650" s="63"/>
      <c r="K650" s="64" t="s">
        <v>256</v>
      </c>
      <c r="L650" s="65">
        <f>SUM(L651)</f>
        <v>0</v>
      </c>
      <c r="M650" s="65">
        <f>SUM(M651)</f>
        <v>0</v>
      </c>
      <c r="N650" s="65">
        <f>SUM(N651)</f>
        <v>0</v>
      </c>
    </row>
    <row r="651" spans="1:15" hidden="1" x14ac:dyDescent="0.25">
      <c r="A651" s="31">
        <f t="shared" si="114"/>
        <v>3</v>
      </c>
      <c r="B651" s="32" t="str">
        <f t="shared" si="115"/>
        <v xml:space="preserve"> </v>
      </c>
      <c r="C651" s="33" t="str">
        <f t="shared" si="96"/>
        <v xml:space="preserve">  </v>
      </c>
      <c r="D651" s="33" t="str">
        <f t="shared" si="97"/>
        <v xml:space="preserve">  </v>
      </c>
      <c r="E651" s="34"/>
      <c r="F651" s="35"/>
      <c r="G651" s="36"/>
      <c r="H651" s="37">
        <v>3</v>
      </c>
      <c r="I651" s="38"/>
      <c r="J651" s="38"/>
      <c r="K651" s="39" t="s">
        <v>137</v>
      </c>
      <c r="L651" s="67">
        <f>SUM(L652,L659,L665)</f>
        <v>0</v>
      </c>
      <c r="M651" s="67">
        <f>SUM(M652,M659,M665)</f>
        <v>0</v>
      </c>
      <c r="N651" s="67">
        <f>SUM(N652,N659,N665)</f>
        <v>0</v>
      </c>
    </row>
    <row r="652" spans="1:15" hidden="1" x14ac:dyDescent="0.25">
      <c r="A652" s="31">
        <f t="shared" si="114"/>
        <v>31</v>
      </c>
      <c r="B652" s="32" t="str">
        <f t="shared" si="115"/>
        <v xml:space="preserve"> </v>
      </c>
      <c r="C652" s="33" t="str">
        <f t="shared" si="96"/>
        <v xml:space="preserve">  </v>
      </c>
      <c r="D652" s="33" t="str">
        <f t="shared" si="97"/>
        <v xml:space="preserve">  </v>
      </c>
      <c r="E652" s="34"/>
      <c r="F652" s="35"/>
      <c r="G652" s="36"/>
      <c r="H652" s="37">
        <v>31</v>
      </c>
      <c r="I652" s="38"/>
      <c r="J652" s="38"/>
      <c r="K652" s="39" t="s">
        <v>195</v>
      </c>
      <c r="L652" s="67">
        <f>SUM(L653,L655,L657)</f>
        <v>0</v>
      </c>
      <c r="M652" s="67">
        <f>SUM(M653,M655,M657)</f>
        <v>0</v>
      </c>
      <c r="N652" s="67">
        <f>SUM(N653,N655,N657)</f>
        <v>0</v>
      </c>
    </row>
    <row r="653" spans="1:15" hidden="1" x14ac:dyDescent="0.25">
      <c r="A653" s="31">
        <f t="shared" si="114"/>
        <v>311</v>
      </c>
      <c r="B653" s="32" t="str">
        <f t="shared" si="115"/>
        <v xml:space="preserve"> </v>
      </c>
      <c r="C653" s="33" t="str">
        <f t="shared" si="96"/>
        <v xml:space="preserve">  </v>
      </c>
      <c r="D653" s="33" t="str">
        <f t="shared" si="97"/>
        <v xml:space="preserve">  </v>
      </c>
      <c r="E653" s="34"/>
      <c r="F653" s="35"/>
      <c r="G653" s="36"/>
      <c r="H653" s="37">
        <v>311</v>
      </c>
      <c r="I653" s="38"/>
      <c r="J653" s="38"/>
      <c r="K653" s="39" t="s">
        <v>196</v>
      </c>
      <c r="L653" s="67">
        <f>SUM(L654:L654)</f>
        <v>0</v>
      </c>
      <c r="M653" s="67">
        <f>SUM(M654:M654)</f>
        <v>0</v>
      </c>
      <c r="N653" s="67">
        <f>SUM(N654:N654)</f>
        <v>0</v>
      </c>
      <c r="O653" s="72"/>
    </row>
    <row r="654" spans="1:15" hidden="1" x14ac:dyDescent="0.25">
      <c r="A654" s="31">
        <f t="shared" si="114"/>
        <v>3111</v>
      </c>
      <c r="B654" s="32">
        <f t="shared" si="115"/>
        <v>11</v>
      </c>
      <c r="C654" s="33" t="str">
        <f t="shared" si="96"/>
        <v>091</v>
      </c>
      <c r="D654" s="33" t="str">
        <f t="shared" si="97"/>
        <v>0912</v>
      </c>
      <c r="E654" s="34" t="s">
        <v>124</v>
      </c>
      <c r="F654" s="35">
        <v>11</v>
      </c>
      <c r="G654" s="36">
        <v>11</v>
      </c>
      <c r="H654" s="37">
        <v>3111</v>
      </c>
      <c r="I654" s="70">
        <v>1347</v>
      </c>
      <c r="J654" s="70">
        <v>1347</v>
      </c>
      <c r="K654" s="39" t="s">
        <v>197</v>
      </c>
      <c r="L654" s="71"/>
      <c r="M654" s="71"/>
      <c r="N654" s="71"/>
      <c r="O654" s="72"/>
    </row>
    <row r="655" spans="1:15" hidden="1" x14ac:dyDescent="0.25">
      <c r="A655" s="31">
        <f t="shared" si="114"/>
        <v>312</v>
      </c>
      <c r="B655" s="32" t="str">
        <f t="shared" si="115"/>
        <v xml:space="preserve"> </v>
      </c>
      <c r="C655" s="33" t="str">
        <f t="shared" ref="C655:C718" si="116">IF(I655&gt;0,LEFT(E655,3),"  ")</f>
        <v xml:space="preserve">  </v>
      </c>
      <c r="D655" s="33" t="str">
        <f t="shared" ref="D655:D718" si="117">IF(I655&gt;0,LEFT(E655,4),"  ")</f>
        <v xml:space="preserve">  </v>
      </c>
      <c r="E655" s="34"/>
      <c r="F655" s="35"/>
      <c r="G655" s="36"/>
      <c r="H655" s="37">
        <v>312</v>
      </c>
      <c r="I655" s="38"/>
      <c r="J655" s="38"/>
      <c r="K655" s="39" t="s">
        <v>200</v>
      </c>
      <c r="L655" s="67">
        <f>SUM(L656)</f>
        <v>0</v>
      </c>
      <c r="M655" s="67">
        <f>SUM(M656)</f>
        <v>0</v>
      </c>
      <c r="N655" s="67">
        <f>SUM(N656)</f>
        <v>0</v>
      </c>
      <c r="O655" s="72"/>
    </row>
    <row r="656" spans="1:15" hidden="1" x14ac:dyDescent="0.25">
      <c r="A656" s="31">
        <f t="shared" si="114"/>
        <v>3121</v>
      </c>
      <c r="B656" s="32">
        <f t="shared" si="115"/>
        <v>11</v>
      </c>
      <c r="C656" s="33" t="str">
        <f t="shared" si="116"/>
        <v>091</v>
      </c>
      <c r="D656" s="33" t="str">
        <f t="shared" si="117"/>
        <v>0912</v>
      </c>
      <c r="E656" s="34" t="s">
        <v>124</v>
      </c>
      <c r="F656" s="35">
        <v>11</v>
      </c>
      <c r="G656" s="36">
        <v>11</v>
      </c>
      <c r="H656" s="37">
        <v>3121</v>
      </c>
      <c r="I656" s="70">
        <v>1348</v>
      </c>
      <c r="J656" s="70">
        <v>1348</v>
      </c>
      <c r="K656" s="39" t="s">
        <v>200</v>
      </c>
      <c r="L656" s="71"/>
      <c r="M656" s="71"/>
      <c r="N656" s="71"/>
      <c r="O656" s="72"/>
    </row>
    <row r="657" spans="1:15" hidden="1" x14ac:dyDescent="0.25">
      <c r="A657" s="31">
        <f t="shared" si="114"/>
        <v>313</v>
      </c>
      <c r="B657" s="32" t="str">
        <f t="shared" si="115"/>
        <v xml:space="preserve"> </v>
      </c>
      <c r="C657" s="33" t="str">
        <f t="shared" si="116"/>
        <v xml:space="preserve">  </v>
      </c>
      <c r="D657" s="33" t="str">
        <f t="shared" si="117"/>
        <v xml:space="preserve">  </v>
      </c>
      <c r="E657" s="34"/>
      <c r="F657" s="35"/>
      <c r="G657" s="36"/>
      <c r="H657" s="37">
        <v>313</v>
      </c>
      <c r="I657" s="38"/>
      <c r="J657" s="38"/>
      <c r="K657" s="39" t="s">
        <v>201</v>
      </c>
      <c r="L657" s="67">
        <f>SUM(L658)</f>
        <v>0</v>
      </c>
      <c r="M657" s="67">
        <f>SUM(M658)</f>
        <v>0</v>
      </c>
      <c r="N657" s="67">
        <f>SUM(N658)</f>
        <v>0</v>
      </c>
      <c r="O657" s="72"/>
    </row>
    <row r="658" spans="1:15" hidden="1" x14ac:dyDescent="0.25">
      <c r="A658" s="31">
        <f t="shared" si="114"/>
        <v>3132</v>
      </c>
      <c r="B658" s="32">
        <f t="shared" si="115"/>
        <v>11</v>
      </c>
      <c r="C658" s="33" t="str">
        <f t="shared" si="116"/>
        <v>091</v>
      </c>
      <c r="D658" s="33" t="str">
        <f t="shared" si="117"/>
        <v>0912</v>
      </c>
      <c r="E658" s="34" t="s">
        <v>124</v>
      </c>
      <c r="F658" s="35">
        <v>11</v>
      </c>
      <c r="G658" s="36">
        <v>11</v>
      </c>
      <c r="H658" s="37">
        <v>3132</v>
      </c>
      <c r="I658" s="70">
        <v>1349</v>
      </c>
      <c r="J658" s="70">
        <v>1349</v>
      </c>
      <c r="K658" s="81" t="s">
        <v>202</v>
      </c>
      <c r="L658" s="71"/>
      <c r="M658" s="71"/>
      <c r="N658" s="71"/>
      <c r="O658" s="72"/>
    </row>
    <row r="659" spans="1:15" hidden="1" x14ac:dyDescent="0.25">
      <c r="A659" s="31">
        <f t="shared" si="114"/>
        <v>32</v>
      </c>
      <c r="B659" s="32" t="str">
        <f t="shared" si="115"/>
        <v xml:space="preserve"> </v>
      </c>
      <c r="C659" s="33" t="str">
        <f t="shared" si="116"/>
        <v xml:space="preserve">  </v>
      </c>
      <c r="D659" s="33" t="str">
        <f t="shared" si="117"/>
        <v xml:space="preserve">  </v>
      </c>
      <c r="E659" s="34"/>
      <c r="F659" s="35"/>
      <c r="G659" s="36"/>
      <c r="H659" s="37">
        <v>32</v>
      </c>
      <c r="I659" s="38"/>
      <c r="J659" s="38"/>
      <c r="K659" s="39" t="s">
        <v>138</v>
      </c>
      <c r="L659" s="67">
        <f>SUM(L660,L663)</f>
        <v>0</v>
      </c>
      <c r="M659" s="67">
        <f>SUM(M660,M663)</f>
        <v>0</v>
      </c>
      <c r="N659" s="67">
        <f>SUM(N660,N663)</f>
        <v>0</v>
      </c>
    </row>
    <row r="660" spans="1:15" hidden="1" x14ac:dyDescent="0.25">
      <c r="A660" s="31">
        <f t="shared" si="114"/>
        <v>321</v>
      </c>
      <c r="B660" s="32" t="str">
        <f t="shared" si="115"/>
        <v xml:space="preserve"> </v>
      </c>
      <c r="C660" s="33" t="str">
        <f t="shared" si="116"/>
        <v xml:space="preserve">  </v>
      </c>
      <c r="D660" s="33" t="str">
        <f t="shared" si="117"/>
        <v xml:space="preserve">  </v>
      </c>
      <c r="E660" s="34"/>
      <c r="F660" s="35"/>
      <c r="G660" s="36"/>
      <c r="H660" s="37">
        <v>321</v>
      </c>
      <c r="I660" s="38"/>
      <c r="J660" s="38"/>
      <c r="K660" s="39" t="s">
        <v>144</v>
      </c>
      <c r="L660" s="67">
        <f>SUM(L661:L662)</f>
        <v>0</v>
      </c>
      <c r="M660" s="67">
        <f>SUM(M661:M662)</f>
        <v>0</v>
      </c>
      <c r="N660" s="67">
        <f>SUM(N661:N662)</f>
        <v>0</v>
      </c>
      <c r="O660" s="72"/>
    </row>
    <row r="661" spans="1:15" hidden="1" x14ac:dyDescent="0.25">
      <c r="A661" s="31">
        <f t="shared" si="114"/>
        <v>3211</v>
      </c>
      <c r="B661" s="32">
        <f t="shared" si="115"/>
        <v>11</v>
      </c>
      <c r="C661" s="33" t="str">
        <f>IF(I661&gt;0,LEFT(E661,3),"  ")</f>
        <v>091</v>
      </c>
      <c r="D661" s="33" t="str">
        <f>IF(I661&gt;0,LEFT(E661,4),"  ")</f>
        <v>0912</v>
      </c>
      <c r="E661" s="34" t="s">
        <v>124</v>
      </c>
      <c r="F661" s="35">
        <v>11</v>
      </c>
      <c r="G661" s="36">
        <v>11</v>
      </c>
      <c r="H661" s="37">
        <v>3211</v>
      </c>
      <c r="I661" s="70">
        <v>1350</v>
      </c>
      <c r="J661" s="70">
        <v>1350</v>
      </c>
      <c r="K661" s="39" t="s">
        <v>145</v>
      </c>
      <c r="L661" s="71"/>
      <c r="M661" s="71"/>
      <c r="N661" s="71"/>
      <c r="O661" s="72"/>
    </row>
    <row r="662" spans="1:15" hidden="1" x14ac:dyDescent="0.25">
      <c r="A662" s="31">
        <f t="shared" si="114"/>
        <v>3212</v>
      </c>
      <c r="B662" s="32">
        <f t="shared" si="115"/>
        <v>11</v>
      </c>
      <c r="C662" s="33" t="str">
        <f t="shared" si="116"/>
        <v>091</v>
      </c>
      <c r="D662" s="33" t="str">
        <f t="shared" si="117"/>
        <v>0912</v>
      </c>
      <c r="E662" s="34" t="s">
        <v>124</v>
      </c>
      <c r="F662" s="35">
        <v>11</v>
      </c>
      <c r="G662" s="36">
        <v>11</v>
      </c>
      <c r="H662" s="37">
        <v>3212</v>
      </c>
      <c r="I662" s="70">
        <v>1351</v>
      </c>
      <c r="J662" s="70">
        <v>1351</v>
      </c>
      <c r="K662" s="39" t="s">
        <v>187</v>
      </c>
      <c r="L662" s="71"/>
      <c r="M662" s="71"/>
      <c r="N662" s="71"/>
      <c r="O662" s="72"/>
    </row>
    <row r="663" spans="1:15" hidden="1" x14ac:dyDescent="0.25">
      <c r="A663" s="31">
        <f t="shared" si="114"/>
        <v>323</v>
      </c>
      <c r="B663" s="32" t="str">
        <f t="shared" si="115"/>
        <v xml:space="preserve"> </v>
      </c>
      <c r="C663" s="33" t="str">
        <f t="shared" si="116"/>
        <v xml:space="preserve">  </v>
      </c>
      <c r="D663" s="33" t="str">
        <f t="shared" si="117"/>
        <v xml:space="preserve">  </v>
      </c>
      <c r="E663" s="34"/>
      <c r="F663" s="35"/>
      <c r="G663" s="36"/>
      <c r="H663" s="37">
        <v>323</v>
      </c>
      <c r="I663" s="38"/>
      <c r="J663" s="38"/>
      <c r="K663" s="39" t="s">
        <v>139</v>
      </c>
      <c r="L663" s="67">
        <f>SUM(L664:L664)</f>
        <v>0</v>
      </c>
      <c r="M663" s="67">
        <f>SUM(M664:M664)</f>
        <v>0</v>
      </c>
      <c r="N663" s="67">
        <f>SUM(N664:N664)</f>
        <v>0</v>
      </c>
      <c r="O663" s="72"/>
    </row>
    <row r="664" spans="1:15" hidden="1" x14ac:dyDescent="0.25">
      <c r="A664" s="31">
        <f t="shared" si="114"/>
        <v>3237</v>
      </c>
      <c r="B664" s="32">
        <f t="shared" si="115"/>
        <v>11</v>
      </c>
      <c r="C664" s="33" t="str">
        <f t="shared" si="116"/>
        <v>091</v>
      </c>
      <c r="D664" s="33" t="str">
        <f t="shared" si="117"/>
        <v>0912</v>
      </c>
      <c r="E664" s="34" t="s">
        <v>124</v>
      </c>
      <c r="F664" s="35">
        <v>11</v>
      </c>
      <c r="G664" s="36">
        <v>11</v>
      </c>
      <c r="H664" s="37">
        <v>3237</v>
      </c>
      <c r="I664" s="70">
        <v>1352</v>
      </c>
      <c r="J664" s="70">
        <v>1352</v>
      </c>
      <c r="K664" s="39" t="s">
        <v>159</v>
      </c>
      <c r="L664" s="71"/>
      <c r="M664" s="71"/>
      <c r="N664" s="71"/>
      <c r="O664" s="72"/>
    </row>
    <row r="665" spans="1:15" hidden="1" x14ac:dyDescent="0.25">
      <c r="A665" s="31">
        <f t="shared" si="114"/>
        <v>38</v>
      </c>
      <c r="B665" s="32" t="str">
        <f t="shared" si="115"/>
        <v xml:space="preserve"> </v>
      </c>
      <c r="C665" s="33" t="str">
        <f t="shared" si="116"/>
        <v xml:space="preserve">  </v>
      </c>
      <c r="D665" s="33" t="str">
        <f t="shared" si="117"/>
        <v xml:space="preserve">  </v>
      </c>
      <c r="E665" s="34"/>
      <c r="F665" s="35"/>
      <c r="G665" s="36"/>
      <c r="H665" s="37">
        <v>38</v>
      </c>
      <c r="I665" s="38"/>
      <c r="J665" s="38"/>
      <c r="K665" s="39" t="s">
        <v>210</v>
      </c>
      <c r="L665" s="67">
        <f t="shared" ref="L665:N666" si="118">SUM(L666)</f>
        <v>0</v>
      </c>
      <c r="M665" s="67">
        <f t="shared" si="118"/>
        <v>0</v>
      </c>
      <c r="N665" s="67">
        <f t="shared" si="118"/>
        <v>0</v>
      </c>
    </row>
    <row r="666" spans="1:15" hidden="1" x14ac:dyDescent="0.25">
      <c r="A666" s="31">
        <f t="shared" si="114"/>
        <v>381</v>
      </c>
      <c r="B666" s="32" t="str">
        <f t="shared" si="115"/>
        <v xml:space="preserve"> </v>
      </c>
      <c r="C666" s="33" t="str">
        <f t="shared" si="116"/>
        <v xml:space="preserve">  </v>
      </c>
      <c r="D666" s="33" t="str">
        <f t="shared" si="117"/>
        <v xml:space="preserve">  </v>
      </c>
      <c r="E666" s="34"/>
      <c r="F666" s="35"/>
      <c r="G666" s="36"/>
      <c r="H666" s="37">
        <v>381</v>
      </c>
      <c r="I666" s="38"/>
      <c r="J666" s="38"/>
      <c r="K666" s="39" t="s">
        <v>50</v>
      </c>
      <c r="L666" s="67">
        <f t="shared" si="118"/>
        <v>0</v>
      </c>
      <c r="M666" s="67">
        <f t="shared" si="118"/>
        <v>0</v>
      </c>
      <c r="N666" s="67">
        <f t="shared" si="118"/>
        <v>0</v>
      </c>
      <c r="O666" s="72"/>
    </row>
    <row r="667" spans="1:15" hidden="1" x14ac:dyDescent="0.25">
      <c r="A667" s="31">
        <f t="shared" si="114"/>
        <v>3811</v>
      </c>
      <c r="B667" s="32">
        <f t="shared" si="115"/>
        <v>11</v>
      </c>
      <c r="C667" s="33" t="str">
        <f t="shared" si="116"/>
        <v>091</v>
      </c>
      <c r="D667" s="33" t="str">
        <f t="shared" si="117"/>
        <v>0912</v>
      </c>
      <c r="E667" s="34" t="s">
        <v>124</v>
      </c>
      <c r="F667" s="35">
        <v>11</v>
      </c>
      <c r="G667" s="36">
        <v>11</v>
      </c>
      <c r="H667" s="37">
        <v>3811</v>
      </c>
      <c r="I667" s="70">
        <v>1353</v>
      </c>
      <c r="J667" s="70">
        <v>1353</v>
      </c>
      <c r="K667" s="39" t="s">
        <v>211</v>
      </c>
      <c r="L667" s="71"/>
      <c r="M667" s="71"/>
      <c r="N667" s="71"/>
      <c r="O667" s="72"/>
    </row>
    <row r="668" spans="1:15" hidden="1" x14ac:dyDescent="0.25">
      <c r="A668" s="31">
        <f t="shared" si="114"/>
        <v>0</v>
      </c>
      <c r="B668" s="32" t="str">
        <f t="shared" si="115"/>
        <v xml:space="preserve"> </v>
      </c>
      <c r="C668" s="33" t="str">
        <f t="shared" si="116"/>
        <v xml:space="preserve">  </v>
      </c>
      <c r="D668" s="33" t="str">
        <f t="shared" si="117"/>
        <v xml:space="preserve">  </v>
      </c>
      <c r="E668" s="34"/>
      <c r="F668" s="35"/>
      <c r="G668" s="36"/>
      <c r="H668" s="37"/>
      <c r="I668" s="38"/>
      <c r="J668" s="38"/>
      <c r="K668" s="39"/>
      <c r="L668" s="67"/>
      <c r="M668" s="67"/>
      <c r="N668" s="67"/>
      <c r="O668" s="72"/>
    </row>
    <row r="669" spans="1:15" hidden="1" x14ac:dyDescent="0.25">
      <c r="A669" s="31" t="str">
        <f t="shared" si="114"/>
        <v>T 1207 19</v>
      </c>
      <c r="B669" s="32" t="str">
        <f t="shared" si="115"/>
        <v xml:space="preserve"> </v>
      </c>
      <c r="C669" s="33" t="str">
        <f t="shared" si="116"/>
        <v xml:space="preserve">  </v>
      </c>
      <c r="D669" s="33" t="str">
        <f t="shared" si="117"/>
        <v xml:space="preserve">  </v>
      </c>
      <c r="E669" s="59" t="s">
        <v>124</v>
      </c>
      <c r="F669" s="60">
        <v>11</v>
      </c>
      <c r="G669" s="113"/>
      <c r="H669" s="74" t="s">
        <v>257</v>
      </c>
      <c r="I669" s="63"/>
      <c r="J669" s="63"/>
      <c r="K669" s="64" t="s">
        <v>258</v>
      </c>
      <c r="L669" s="65">
        <f>SUM(L670)</f>
        <v>0</v>
      </c>
      <c r="M669" s="65">
        <f>SUM(M670)</f>
        <v>0</v>
      </c>
      <c r="N669" s="65">
        <f>SUM(N670)</f>
        <v>0</v>
      </c>
    </row>
    <row r="670" spans="1:15" hidden="1" x14ac:dyDescent="0.25">
      <c r="A670" s="31">
        <f t="shared" si="114"/>
        <v>3</v>
      </c>
      <c r="B670" s="32" t="str">
        <f t="shared" si="115"/>
        <v xml:space="preserve"> </v>
      </c>
      <c r="C670" s="33" t="str">
        <f t="shared" si="116"/>
        <v xml:space="preserve">  </v>
      </c>
      <c r="D670" s="33" t="str">
        <f t="shared" si="117"/>
        <v xml:space="preserve">  </v>
      </c>
      <c r="E670" s="34"/>
      <c r="F670" s="35"/>
      <c r="G670" s="36"/>
      <c r="H670" s="37">
        <v>3</v>
      </c>
      <c r="I670" s="38"/>
      <c r="J670" s="38"/>
      <c r="K670" s="39" t="s">
        <v>137</v>
      </c>
      <c r="L670" s="67">
        <f>SUM(L671,L678,L684)</f>
        <v>0</v>
      </c>
      <c r="M670" s="67">
        <f>SUM(M671,M678,M684)</f>
        <v>0</v>
      </c>
      <c r="N670" s="67">
        <f>SUM(N671,N678,N684)</f>
        <v>0</v>
      </c>
    </row>
    <row r="671" spans="1:15" hidden="1" x14ac:dyDescent="0.25">
      <c r="A671" s="31">
        <f t="shared" si="114"/>
        <v>31</v>
      </c>
      <c r="B671" s="32" t="str">
        <f t="shared" si="115"/>
        <v xml:space="preserve"> </v>
      </c>
      <c r="C671" s="33" t="str">
        <f t="shared" si="116"/>
        <v xml:space="preserve">  </v>
      </c>
      <c r="D671" s="33" t="str">
        <f t="shared" si="117"/>
        <v xml:space="preserve">  </v>
      </c>
      <c r="E671" s="34"/>
      <c r="F671" s="35"/>
      <c r="G671" s="36"/>
      <c r="H671" s="37">
        <v>31</v>
      </c>
      <c r="I671" s="38"/>
      <c r="J671" s="38"/>
      <c r="K671" s="39" t="s">
        <v>195</v>
      </c>
      <c r="L671" s="67">
        <f>SUM(L672,L674,L676)</f>
        <v>0</v>
      </c>
      <c r="M671" s="67">
        <f>SUM(M672,M674,M676)</f>
        <v>0</v>
      </c>
      <c r="N671" s="67">
        <f>SUM(N672,N674,N676)</f>
        <v>0</v>
      </c>
    </row>
    <row r="672" spans="1:15" hidden="1" x14ac:dyDescent="0.25">
      <c r="A672" s="31">
        <f t="shared" si="114"/>
        <v>311</v>
      </c>
      <c r="B672" s="32" t="str">
        <f t="shared" si="115"/>
        <v xml:space="preserve"> </v>
      </c>
      <c r="C672" s="33" t="str">
        <f t="shared" si="116"/>
        <v xml:space="preserve">  </v>
      </c>
      <c r="D672" s="33" t="str">
        <f t="shared" si="117"/>
        <v xml:space="preserve">  </v>
      </c>
      <c r="E672" s="34"/>
      <c r="F672" s="35"/>
      <c r="G672" s="36"/>
      <c r="H672" s="37">
        <v>311</v>
      </c>
      <c r="I672" s="38"/>
      <c r="J672" s="38"/>
      <c r="K672" s="39" t="s">
        <v>196</v>
      </c>
      <c r="L672" s="67">
        <f>SUM(L673:L673)</f>
        <v>0</v>
      </c>
      <c r="M672" s="67">
        <f>SUM(M673:M673)</f>
        <v>0</v>
      </c>
      <c r="N672" s="67">
        <f>SUM(N673:N673)</f>
        <v>0</v>
      </c>
      <c r="O672" s="72"/>
    </row>
    <row r="673" spans="1:15" hidden="1" x14ac:dyDescent="0.25">
      <c r="A673" s="31">
        <f t="shared" si="114"/>
        <v>3111</v>
      </c>
      <c r="B673" s="32">
        <f t="shared" si="115"/>
        <v>11</v>
      </c>
      <c r="C673" s="33" t="str">
        <f t="shared" si="116"/>
        <v>091</v>
      </c>
      <c r="D673" s="33" t="str">
        <f t="shared" si="117"/>
        <v>0912</v>
      </c>
      <c r="E673" s="34" t="s">
        <v>124</v>
      </c>
      <c r="F673" s="35">
        <v>11</v>
      </c>
      <c r="G673" s="36">
        <v>11</v>
      </c>
      <c r="H673" s="37">
        <v>3111</v>
      </c>
      <c r="I673" s="70">
        <v>1354</v>
      </c>
      <c r="J673" s="70">
        <v>1354</v>
      </c>
      <c r="K673" s="39" t="s">
        <v>197</v>
      </c>
      <c r="L673" s="71"/>
      <c r="M673" s="71"/>
      <c r="N673" s="71"/>
      <c r="O673" s="72"/>
    </row>
    <row r="674" spans="1:15" hidden="1" x14ac:dyDescent="0.25">
      <c r="A674" s="31">
        <f t="shared" si="114"/>
        <v>312</v>
      </c>
      <c r="B674" s="32" t="str">
        <f t="shared" si="115"/>
        <v xml:space="preserve"> </v>
      </c>
      <c r="C674" s="33" t="str">
        <f t="shared" si="116"/>
        <v xml:space="preserve">  </v>
      </c>
      <c r="D674" s="33" t="str">
        <f t="shared" si="117"/>
        <v xml:space="preserve">  </v>
      </c>
      <c r="E674" s="34"/>
      <c r="F674" s="35"/>
      <c r="G674" s="36"/>
      <c r="H674" s="37">
        <v>312</v>
      </c>
      <c r="I674" s="38"/>
      <c r="J674" s="38"/>
      <c r="K674" s="39" t="s">
        <v>200</v>
      </c>
      <c r="L674" s="67">
        <f>SUM(L675)</f>
        <v>0</v>
      </c>
      <c r="M674" s="67">
        <f>SUM(M675)</f>
        <v>0</v>
      </c>
      <c r="N674" s="67">
        <f>SUM(N675)</f>
        <v>0</v>
      </c>
      <c r="O674" s="72"/>
    </row>
    <row r="675" spans="1:15" hidden="1" x14ac:dyDescent="0.25">
      <c r="A675" s="31">
        <f t="shared" si="114"/>
        <v>3121</v>
      </c>
      <c r="B675" s="32">
        <f t="shared" si="115"/>
        <v>11</v>
      </c>
      <c r="C675" s="33" t="str">
        <f t="shared" si="116"/>
        <v>091</v>
      </c>
      <c r="D675" s="33" t="str">
        <f t="shared" si="117"/>
        <v>0912</v>
      </c>
      <c r="E675" s="34" t="s">
        <v>124</v>
      </c>
      <c r="F675" s="35">
        <v>11</v>
      </c>
      <c r="G675" s="36">
        <v>11</v>
      </c>
      <c r="H675" s="37">
        <v>3121</v>
      </c>
      <c r="I675" s="70">
        <v>1355</v>
      </c>
      <c r="J675" s="70">
        <v>1355</v>
      </c>
      <c r="K675" s="39" t="s">
        <v>200</v>
      </c>
      <c r="L675" s="71"/>
      <c r="M675" s="71"/>
      <c r="N675" s="71"/>
      <c r="O675" s="72"/>
    </row>
    <row r="676" spans="1:15" hidden="1" x14ac:dyDescent="0.25">
      <c r="A676" s="31">
        <f t="shared" si="114"/>
        <v>313</v>
      </c>
      <c r="B676" s="32" t="str">
        <f t="shared" si="115"/>
        <v xml:space="preserve"> </v>
      </c>
      <c r="C676" s="33" t="str">
        <f t="shared" si="116"/>
        <v xml:space="preserve">  </v>
      </c>
      <c r="D676" s="33" t="str">
        <f t="shared" si="117"/>
        <v xml:space="preserve">  </v>
      </c>
      <c r="E676" s="34"/>
      <c r="F676" s="35"/>
      <c r="G676" s="36"/>
      <c r="H676" s="37">
        <v>313</v>
      </c>
      <c r="I676" s="38"/>
      <c r="J676" s="38"/>
      <c r="K676" s="39" t="s">
        <v>201</v>
      </c>
      <c r="L676" s="67">
        <f>SUM(L677)</f>
        <v>0</v>
      </c>
      <c r="M676" s="67">
        <f>SUM(M677)</f>
        <v>0</v>
      </c>
      <c r="N676" s="67">
        <f>SUM(N677)</f>
        <v>0</v>
      </c>
      <c r="O676" s="72"/>
    </row>
    <row r="677" spans="1:15" hidden="1" x14ac:dyDescent="0.25">
      <c r="A677" s="31">
        <f t="shared" si="114"/>
        <v>3132</v>
      </c>
      <c r="B677" s="32">
        <f t="shared" si="115"/>
        <v>11</v>
      </c>
      <c r="C677" s="33" t="str">
        <f t="shared" si="116"/>
        <v>091</v>
      </c>
      <c r="D677" s="33" t="str">
        <f t="shared" si="117"/>
        <v>0912</v>
      </c>
      <c r="E677" s="34" t="s">
        <v>124</v>
      </c>
      <c r="F677" s="35">
        <v>11</v>
      </c>
      <c r="G677" s="36">
        <v>11</v>
      </c>
      <c r="H677" s="37">
        <v>3132</v>
      </c>
      <c r="I677" s="70">
        <v>1356</v>
      </c>
      <c r="J677" s="70">
        <v>1356</v>
      </c>
      <c r="K677" s="81" t="s">
        <v>202</v>
      </c>
      <c r="L677" s="71"/>
      <c r="M677" s="71"/>
      <c r="N677" s="71"/>
      <c r="O677" s="72"/>
    </row>
    <row r="678" spans="1:15" hidden="1" x14ac:dyDescent="0.25">
      <c r="A678" s="31">
        <f t="shared" si="114"/>
        <v>32</v>
      </c>
      <c r="B678" s="32" t="str">
        <f t="shared" si="115"/>
        <v xml:space="preserve"> </v>
      </c>
      <c r="C678" s="33" t="str">
        <f t="shared" si="116"/>
        <v xml:space="preserve">  </v>
      </c>
      <c r="D678" s="33" t="str">
        <f t="shared" si="117"/>
        <v xml:space="preserve">  </v>
      </c>
      <c r="E678" s="34"/>
      <c r="F678" s="35"/>
      <c r="G678" s="36"/>
      <c r="H678" s="37">
        <v>32</v>
      </c>
      <c r="I678" s="38"/>
      <c r="J678" s="38"/>
      <c r="K678" s="39" t="s">
        <v>138</v>
      </c>
      <c r="L678" s="67">
        <f>SUM(L679,L682)</f>
        <v>0</v>
      </c>
      <c r="M678" s="67">
        <f>SUM(M679,M682)</f>
        <v>0</v>
      </c>
      <c r="N678" s="67">
        <f>SUM(N679,N682)</f>
        <v>0</v>
      </c>
    </row>
    <row r="679" spans="1:15" hidden="1" x14ac:dyDescent="0.25">
      <c r="A679" s="31">
        <f t="shared" si="114"/>
        <v>321</v>
      </c>
      <c r="B679" s="32" t="str">
        <f t="shared" si="115"/>
        <v xml:space="preserve"> </v>
      </c>
      <c r="C679" s="33" t="str">
        <f t="shared" si="116"/>
        <v xml:space="preserve">  </v>
      </c>
      <c r="D679" s="33" t="str">
        <f t="shared" si="117"/>
        <v xml:space="preserve">  </v>
      </c>
      <c r="E679" s="34"/>
      <c r="F679" s="35"/>
      <c r="G679" s="36"/>
      <c r="H679" s="37">
        <v>321</v>
      </c>
      <c r="I679" s="38"/>
      <c r="J679" s="38"/>
      <c r="K679" s="39" t="s">
        <v>144</v>
      </c>
      <c r="L679" s="67">
        <f>SUM(L680:L681)</f>
        <v>0</v>
      </c>
      <c r="M679" s="67">
        <f>SUM(M680:M681)</f>
        <v>0</v>
      </c>
      <c r="N679" s="67">
        <f>SUM(N680:N681)</f>
        <v>0</v>
      </c>
      <c r="O679" s="72"/>
    </row>
    <row r="680" spans="1:15" hidden="1" x14ac:dyDescent="0.25">
      <c r="A680" s="31">
        <f t="shared" si="114"/>
        <v>3211</v>
      </c>
      <c r="B680" s="32">
        <f t="shared" si="115"/>
        <v>11</v>
      </c>
      <c r="C680" s="33" t="str">
        <f>IF(I680&gt;0,LEFT(E680,3),"  ")</f>
        <v>091</v>
      </c>
      <c r="D680" s="33" t="str">
        <f>IF(I680&gt;0,LEFT(E680,4),"  ")</f>
        <v>0912</v>
      </c>
      <c r="E680" s="34" t="s">
        <v>124</v>
      </c>
      <c r="F680" s="35">
        <v>11</v>
      </c>
      <c r="G680" s="36">
        <v>11</v>
      </c>
      <c r="H680" s="37">
        <v>3211</v>
      </c>
      <c r="I680" s="70">
        <v>1357</v>
      </c>
      <c r="J680" s="70">
        <v>1357</v>
      </c>
      <c r="K680" s="39" t="s">
        <v>145</v>
      </c>
      <c r="L680" s="71"/>
      <c r="M680" s="71"/>
      <c r="N680" s="71"/>
      <c r="O680" s="72"/>
    </row>
    <row r="681" spans="1:15" hidden="1" x14ac:dyDescent="0.25">
      <c r="A681" s="31">
        <f t="shared" si="114"/>
        <v>3212</v>
      </c>
      <c r="B681" s="32">
        <f t="shared" si="115"/>
        <v>11</v>
      </c>
      <c r="C681" s="33" t="str">
        <f t="shared" ref="C681:C687" si="119">IF(I681&gt;0,LEFT(E681,3),"  ")</f>
        <v>091</v>
      </c>
      <c r="D681" s="33" t="str">
        <f t="shared" ref="D681:D687" si="120">IF(I681&gt;0,LEFT(E681,4),"  ")</f>
        <v>0912</v>
      </c>
      <c r="E681" s="34" t="s">
        <v>124</v>
      </c>
      <c r="F681" s="35">
        <v>11</v>
      </c>
      <c r="G681" s="36">
        <v>11</v>
      </c>
      <c r="H681" s="37">
        <v>3212</v>
      </c>
      <c r="I681" s="70">
        <v>1358</v>
      </c>
      <c r="J681" s="70">
        <v>1358</v>
      </c>
      <c r="K681" s="39" t="s">
        <v>187</v>
      </c>
      <c r="L681" s="71"/>
      <c r="M681" s="71"/>
      <c r="N681" s="71"/>
      <c r="O681" s="72"/>
    </row>
    <row r="682" spans="1:15" hidden="1" x14ac:dyDescent="0.25">
      <c r="A682" s="31">
        <f t="shared" si="114"/>
        <v>323</v>
      </c>
      <c r="B682" s="32" t="str">
        <f t="shared" si="115"/>
        <v xml:space="preserve"> </v>
      </c>
      <c r="C682" s="33" t="str">
        <f t="shared" si="119"/>
        <v xml:space="preserve">  </v>
      </c>
      <c r="D682" s="33" t="str">
        <f t="shared" si="120"/>
        <v xml:space="preserve">  </v>
      </c>
      <c r="E682" s="34"/>
      <c r="F682" s="35"/>
      <c r="G682" s="36"/>
      <c r="H682" s="37">
        <v>323</v>
      </c>
      <c r="I682" s="38"/>
      <c r="J682" s="38"/>
      <c r="K682" s="39" t="s">
        <v>139</v>
      </c>
      <c r="L682" s="67">
        <f>SUM(L683:L683)</f>
        <v>0</v>
      </c>
      <c r="M682" s="67">
        <f>SUM(M683:M683)</f>
        <v>0</v>
      </c>
      <c r="N682" s="67">
        <f>SUM(N683:N683)</f>
        <v>0</v>
      </c>
      <c r="O682" s="72"/>
    </row>
    <row r="683" spans="1:15" hidden="1" x14ac:dyDescent="0.25">
      <c r="A683" s="31">
        <f t="shared" si="114"/>
        <v>3237</v>
      </c>
      <c r="B683" s="32">
        <f t="shared" si="115"/>
        <v>11</v>
      </c>
      <c r="C683" s="33" t="str">
        <f t="shared" si="119"/>
        <v>091</v>
      </c>
      <c r="D683" s="33" t="str">
        <f t="shared" si="120"/>
        <v>0912</v>
      </c>
      <c r="E683" s="34" t="s">
        <v>124</v>
      </c>
      <c r="F683" s="35">
        <v>11</v>
      </c>
      <c r="G683" s="36">
        <v>11</v>
      </c>
      <c r="H683" s="37">
        <v>3237</v>
      </c>
      <c r="I683" s="70">
        <v>1359</v>
      </c>
      <c r="J683" s="70">
        <v>1359</v>
      </c>
      <c r="K683" s="39" t="s">
        <v>159</v>
      </c>
      <c r="L683" s="71"/>
      <c r="M683" s="71"/>
      <c r="N683" s="71"/>
      <c r="O683" s="72"/>
    </row>
    <row r="684" spans="1:15" hidden="1" x14ac:dyDescent="0.25">
      <c r="A684" s="31">
        <f t="shared" si="114"/>
        <v>38</v>
      </c>
      <c r="B684" s="32" t="str">
        <f t="shared" si="115"/>
        <v xml:space="preserve"> </v>
      </c>
      <c r="C684" s="33" t="str">
        <f t="shared" si="119"/>
        <v xml:space="preserve">  </v>
      </c>
      <c r="D684" s="33" t="str">
        <f t="shared" si="120"/>
        <v xml:space="preserve">  </v>
      </c>
      <c r="E684" s="34"/>
      <c r="F684" s="35"/>
      <c r="G684" s="36"/>
      <c r="H684" s="37">
        <v>38</v>
      </c>
      <c r="I684" s="38"/>
      <c r="J684" s="38"/>
      <c r="K684" s="39" t="s">
        <v>210</v>
      </c>
      <c r="L684" s="67">
        <f t="shared" ref="L684:N685" si="121">SUM(L685)</f>
        <v>0</v>
      </c>
      <c r="M684" s="67">
        <f t="shared" si="121"/>
        <v>0</v>
      </c>
      <c r="N684" s="67">
        <f t="shared" si="121"/>
        <v>0</v>
      </c>
    </row>
    <row r="685" spans="1:15" hidden="1" x14ac:dyDescent="0.25">
      <c r="A685" s="31">
        <f t="shared" si="114"/>
        <v>381</v>
      </c>
      <c r="B685" s="32" t="str">
        <f t="shared" si="115"/>
        <v xml:space="preserve"> </v>
      </c>
      <c r="C685" s="33" t="str">
        <f t="shared" si="119"/>
        <v xml:space="preserve">  </v>
      </c>
      <c r="D685" s="33" t="str">
        <f t="shared" si="120"/>
        <v xml:space="preserve">  </v>
      </c>
      <c r="E685" s="34"/>
      <c r="F685" s="35"/>
      <c r="G685" s="36"/>
      <c r="H685" s="37">
        <v>381</v>
      </c>
      <c r="I685" s="38"/>
      <c r="J685" s="38"/>
      <c r="K685" s="39" t="s">
        <v>50</v>
      </c>
      <c r="L685" s="67">
        <f t="shared" si="121"/>
        <v>0</v>
      </c>
      <c r="M685" s="67">
        <f t="shared" si="121"/>
        <v>0</v>
      </c>
      <c r="N685" s="67">
        <f t="shared" si="121"/>
        <v>0</v>
      </c>
      <c r="O685" s="72"/>
    </row>
    <row r="686" spans="1:15" hidden="1" x14ac:dyDescent="0.25">
      <c r="A686" s="31">
        <f t="shared" si="114"/>
        <v>3811</v>
      </c>
      <c r="B686" s="32">
        <f t="shared" si="115"/>
        <v>11</v>
      </c>
      <c r="C686" s="33" t="str">
        <f t="shared" si="119"/>
        <v>091</v>
      </c>
      <c r="D686" s="33" t="str">
        <f t="shared" si="120"/>
        <v>0912</v>
      </c>
      <c r="E686" s="34" t="s">
        <v>124</v>
      </c>
      <c r="F686" s="35">
        <v>11</v>
      </c>
      <c r="G686" s="36">
        <v>11</v>
      </c>
      <c r="H686" s="37">
        <v>3811</v>
      </c>
      <c r="I686" s="70">
        <v>1360</v>
      </c>
      <c r="J686" s="70">
        <v>1360</v>
      </c>
      <c r="K686" s="39" t="s">
        <v>211</v>
      </c>
      <c r="L686" s="71"/>
      <c r="M686" s="71"/>
      <c r="N686" s="71"/>
      <c r="O686" s="72"/>
    </row>
    <row r="687" spans="1:15" hidden="1" x14ac:dyDescent="0.25">
      <c r="A687" s="31">
        <f t="shared" si="114"/>
        <v>0</v>
      </c>
      <c r="B687" s="32" t="str">
        <f t="shared" si="115"/>
        <v xml:space="preserve"> </v>
      </c>
      <c r="C687" s="33" t="str">
        <f t="shared" si="119"/>
        <v xml:space="preserve">  </v>
      </c>
      <c r="D687" s="33" t="str">
        <f t="shared" si="120"/>
        <v xml:space="preserve">  </v>
      </c>
      <c r="E687" s="34"/>
      <c r="F687" s="35"/>
      <c r="G687" s="36"/>
      <c r="H687" s="37"/>
      <c r="I687" s="38"/>
      <c r="J687" s="38"/>
      <c r="K687" s="39"/>
      <c r="L687" s="67"/>
      <c r="M687" s="67"/>
      <c r="N687" s="67"/>
      <c r="O687" s="72"/>
    </row>
    <row r="688" spans="1:15" ht="12.75" customHeight="1" x14ac:dyDescent="0.25">
      <c r="A688" s="31" t="str">
        <f t="shared" si="114"/>
        <v>T 1207 20</v>
      </c>
      <c r="B688" s="32" t="str">
        <f t="shared" si="115"/>
        <v xml:space="preserve"> </v>
      </c>
      <c r="C688" s="33" t="str">
        <f t="shared" si="116"/>
        <v xml:space="preserve">  </v>
      </c>
      <c r="D688" s="33" t="str">
        <f t="shared" si="117"/>
        <v xml:space="preserve">  </v>
      </c>
      <c r="E688" s="59" t="s">
        <v>124</v>
      </c>
      <c r="F688" s="60" t="s">
        <v>259</v>
      </c>
      <c r="G688" s="61"/>
      <c r="H688" s="74" t="s">
        <v>260</v>
      </c>
      <c r="I688" s="63"/>
      <c r="J688" s="63"/>
      <c r="K688" s="64" t="s">
        <v>261</v>
      </c>
      <c r="L688" s="65">
        <f>SUM(L689)</f>
        <v>12026</v>
      </c>
      <c r="M688" s="65">
        <f>SUM(M689)</f>
        <v>3944</v>
      </c>
      <c r="N688" s="65">
        <f>SUM(N689)</f>
        <v>15970</v>
      </c>
    </row>
    <row r="689" spans="1:15" hidden="1" x14ac:dyDescent="0.25">
      <c r="A689" s="31">
        <f t="shared" si="114"/>
        <v>3</v>
      </c>
      <c r="B689" s="32" t="str">
        <f t="shared" si="115"/>
        <v xml:space="preserve"> </v>
      </c>
      <c r="C689" s="33" t="str">
        <f t="shared" si="116"/>
        <v xml:space="preserve">  </v>
      </c>
      <c r="D689" s="33" t="str">
        <f t="shared" si="117"/>
        <v xml:space="preserve">  </v>
      </c>
      <c r="E689" s="34"/>
      <c r="F689" s="35"/>
      <c r="G689" s="36"/>
      <c r="H689" s="37">
        <v>3</v>
      </c>
      <c r="I689" s="38"/>
      <c r="J689" s="38"/>
      <c r="K689" s="39" t="s">
        <v>137</v>
      </c>
      <c r="L689" s="67">
        <f t="shared" ref="L689:N689" si="122">SUM(L690)</f>
        <v>12026</v>
      </c>
      <c r="M689" s="67">
        <f t="shared" si="122"/>
        <v>3944</v>
      </c>
      <c r="N689" s="67">
        <f t="shared" si="122"/>
        <v>15970</v>
      </c>
    </row>
    <row r="690" spans="1:15" hidden="1" x14ac:dyDescent="0.25">
      <c r="A690" s="31">
        <f t="shared" si="114"/>
        <v>32</v>
      </c>
      <c r="B690" s="32" t="str">
        <f t="shared" si="115"/>
        <v xml:space="preserve"> </v>
      </c>
      <c r="C690" s="33" t="str">
        <f t="shared" si="116"/>
        <v xml:space="preserve">  </v>
      </c>
      <c r="D690" s="33" t="str">
        <f t="shared" si="117"/>
        <v xml:space="preserve">  </v>
      </c>
      <c r="E690" s="34"/>
      <c r="F690" s="35"/>
      <c r="G690" s="36"/>
      <c r="H690" s="37">
        <v>32</v>
      </c>
      <c r="I690" s="38"/>
      <c r="J690" s="38"/>
      <c r="K690" s="39" t="s">
        <v>138</v>
      </c>
      <c r="L690" s="67">
        <f>SUM(L691)</f>
        <v>12026</v>
      </c>
      <c r="M690" s="67">
        <f>SUM(M691)</f>
        <v>3944</v>
      </c>
      <c r="N690" s="67">
        <f>SUM(N691)</f>
        <v>15970</v>
      </c>
    </row>
    <row r="691" spans="1:15" x14ac:dyDescent="0.25">
      <c r="A691" s="31">
        <f t="shared" si="114"/>
        <v>322</v>
      </c>
      <c r="B691" s="32" t="str">
        <f t="shared" si="115"/>
        <v xml:space="preserve"> </v>
      </c>
      <c r="C691" s="33" t="str">
        <f t="shared" si="116"/>
        <v xml:space="preserve">  </v>
      </c>
      <c r="D691" s="33" t="str">
        <f t="shared" si="117"/>
        <v xml:space="preserve">  </v>
      </c>
      <c r="E691" s="34"/>
      <c r="F691" s="35"/>
      <c r="G691" s="36"/>
      <c r="H691" s="37">
        <v>322</v>
      </c>
      <c r="I691" s="38"/>
      <c r="J691" s="38"/>
      <c r="K691" s="39" t="s">
        <v>148</v>
      </c>
      <c r="L691" s="67">
        <f>SUM(L692:L692)</f>
        <v>12026</v>
      </c>
      <c r="M691" s="67">
        <f>SUM(M692:M692)</f>
        <v>3944</v>
      </c>
      <c r="N691" s="67">
        <f>SUM(N692:N692)</f>
        <v>15970</v>
      </c>
      <c r="O691" s="72"/>
    </row>
    <row r="692" spans="1:15" hidden="1" x14ac:dyDescent="0.25">
      <c r="A692" s="31">
        <f t="shared" ref="A692:A735" si="123">H692</f>
        <v>3222</v>
      </c>
      <c r="B692" s="32">
        <f t="shared" ref="B692:B735" si="124">IF(J692&gt;0,G692," ")</f>
        <v>52</v>
      </c>
      <c r="C692" s="33" t="str">
        <f t="shared" si="116"/>
        <v>091</v>
      </c>
      <c r="D692" s="33" t="str">
        <f t="shared" si="117"/>
        <v>0912</v>
      </c>
      <c r="E692" s="34" t="s">
        <v>124</v>
      </c>
      <c r="F692" s="60" t="s">
        <v>259</v>
      </c>
      <c r="G692" s="61">
        <v>52</v>
      </c>
      <c r="H692" s="37">
        <v>3222</v>
      </c>
      <c r="I692" s="70">
        <v>1361</v>
      </c>
      <c r="J692" s="70">
        <v>1361</v>
      </c>
      <c r="K692" s="39" t="s">
        <v>184</v>
      </c>
      <c r="L692" s="71">
        <v>12026</v>
      </c>
      <c r="M692" s="71">
        <f>+N692-L692</f>
        <v>3944</v>
      </c>
      <c r="N692" s="71">
        <v>15970</v>
      </c>
      <c r="O692" s="114">
        <v>5212</v>
      </c>
    </row>
    <row r="693" spans="1:15" hidden="1" x14ac:dyDescent="0.25">
      <c r="A693" s="31">
        <f t="shared" si="123"/>
        <v>0</v>
      </c>
      <c r="B693" s="32" t="str">
        <f t="shared" si="124"/>
        <v xml:space="preserve"> </v>
      </c>
      <c r="C693" s="33" t="str">
        <f t="shared" si="116"/>
        <v xml:space="preserve">  </v>
      </c>
      <c r="D693" s="33" t="str">
        <f t="shared" si="117"/>
        <v xml:space="preserve">  </v>
      </c>
      <c r="E693" s="34"/>
      <c r="F693" s="35"/>
      <c r="G693" s="36"/>
      <c r="H693" s="37"/>
      <c r="I693" s="38"/>
      <c r="J693" s="38"/>
      <c r="K693" s="39"/>
      <c r="L693" s="67"/>
      <c r="M693" s="67"/>
      <c r="N693" s="67"/>
      <c r="O693" s="72"/>
    </row>
    <row r="694" spans="1:15" hidden="1" x14ac:dyDescent="0.25">
      <c r="A694" s="31" t="str">
        <f t="shared" si="123"/>
        <v>T 1207 21</v>
      </c>
      <c r="B694" s="32" t="str">
        <f t="shared" si="124"/>
        <v xml:space="preserve"> </v>
      </c>
      <c r="C694" s="33" t="str">
        <f t="shared" si="116"/>
        <v xml:space="preserve">  </v>
      </c>
      <c r="D694" s="33" t="str">
        <f t="shared" si="117"/>
        <v xml:space="preserve">  </v>
      </c>
      <c r="E694" s="59" t="s">
        <v>124</v>
      </c>
      <c r="F694" s="60">
        <v>11</v>
      </c>
      <c r="G694" s="115"/>
      <c r="H694" s="74" t="s">
        <v>262</v>
      </c>
      <c r="I694" s="63"/>
      <c r="J694" s="63"/>
      <c r="K694" s="64" t="s">
        <v>263</v>
      </c>
      <c r="L694" s="65">
        <f>SUM(L695)</f>
        <v>0</v>
      </c>
      <c r="M694" s="65">
        <f>SUM(M695)</f>
        <v>0</v>
      </c>
      <c r="N694" s="65">
        <f>SUM(N695)</f>
        <v>0</v>
      </c>
      <c r="O694" s="72"/>
    </row>
    <row r="695" spans="1:15" hidden="1" x14ac:dyDescent="0.25">
      <c r="A695" s="31">
        <f t="shared" si="123"/>
        <v>3</v>
      </c>
      <c r="B695" s="32" t="str">
        <f t="shared" si="124"/>
        <v xml:space="preserve"> </v>
      </c>
      <c r="C695" s="33" t="str">
        <f t="shared" si="116"/>
        <v xml:space="preserve">  </v>
      </c>
      <c r="D695" s="33" t="str">
        <f t="shared" si="117"/>
        <v xml:space="preserve">  </v>
      </c>
      <c r="E695" s="34"/>
      <c r="F695" s="35"/>
      <c r="G695" s="36"/>
      <c r="H695" s="37">
        <v>3</v>
      </c>
      <c r="I695" s="38"/>
      <c r="J695" s="38"/>
      <c r="K695" s="39" t="s">
        <v>137</v>
      </c>
      <c r="L695" s="67">
        <f t="shared" ref="L695:N695" si="125">SUM(L696,L703)</f>
        <v>0</v>
      </c>
      <c r="M695" s="67">
        <f t="shared" si="125"/>
        <v>0</v>
      </c>
      <c r="N695" s="67">
        <f t="shared" si="125"/>
        <v>0</v>
      </c>
    </row>
    <row r="696" spans="1:15" hidden="1" x14ac:dyDescent="0.25">
      <c r="A696" s="31">
        <f t="shared" si="123"/>
        <v>31</v>
      </c>
      <c r="B696" s="32" t="str">
        <f t="shared" si="124"/>
        <v xml:space="preserve"> </v>
      </c>
      <c r="C696" s="33" t="str">
        <f t="shared" si="116"/>
        <v xml:space="preserve">  </v>
      </c>
      <c r="D696" s="33" t="str">
        <f t="shared" si="117"/>
        <v xml:space="preserve">  </v>
      </c>
      <c r="E696" s="34"/>
      <c r="F696" s="35"/>
      <c r="G696" s="36"/>
      <c r="H696" s="37">
        <v>31</v>
      </c>
      <c r="I696" s="38"/>
      <c r="J696" s="38"/>
      <c r="K696" s="39" t="s">
        <v>195</v>
      </c>
      <c r="L696" s="67">
        <f>SUM(L697,L699,L701)</f>
        <v>0</v>
      </c>
      <c r="M696" s="67">
        <f>SUM(M697,M699,M701)</f>
        <v>0</v>
      </c>
      <c r="N696" s="67">
        <f>SUM(N697,N699,N701)</f>
        <v>0</v>
      </c>
    </row>
    <row r="697" spans="1:15" hidden="1" x14ac:dyDescent="0.25">
      <c r="A697" s="31">
        <f t="shared" si="123"/>
        <v>311</v>
      </c>
      <c r="B697" s="32" t="str">
        <f t="shared" si="124"/>
        <v xml:space="preserve"> </v>
      </c>
      <c r="C697" s="33" t="str">
        <f t="shared" si="116"/>
        <v xml:space="preserve">  </v>
      </c>
      <c r="D697" s="33" t="str">
        <f t="shared" si="117"/>
        <v xml:space="preserve">  </v>
      </c>
      <c r="E697" s="34"/>
      <c r="F697" s="35"/>
      <c r="G697" s="36"/>
      <c r="H697" s="37">
        <v>311</v>
      </c>
      <c r="I697" s="38"/>
      <c r="J697" s="38"/>
      <c r="K697" s="39" t="s">
        <v>196</v>
      </c>
      <c r="L697" s="67">
        <f>SUM(L698)</f>
        <v>0</v>
      </c>
      <c r="M697" s="67">
        <f>SUM(M698)</f>
        <v>0</v>
      </c>
      <c r="N697" s="67">
        <f>SUM(N698)</f>
        <v>0</v>
      </c>
    </row>
    <row r="698" spans="1:15" hidden="1" x14ac:dyDescent="0.25">
      <c r="A698" s="31">
        <f t="shared" si="123"/>
        <v>3111</v>
      </c>
      <c r="B698" s="32">
        <f t="shared" si="124"/>
        <v>11</v>
      </c>
      <c r="C698" s="33" t="str">
        <f t="shared" si="116"/>
        <v>091</v>
      </c>
      <c r="D698" s="33" t="str">
        <f t="shared" si="117"/>
        <v>0912</v>
      </c>
      <c r="E698" s="34" t="s">
        <v>124</v>
      </c>
      <c r="F698" s="35">
        <v>11</v>
      </c>
      <c r="G698" s="36">
        <v>11</v>
      </c>
      <c r="H698" s="37">
        <v>3111</v>
      </c>
      <c r="I698" s="70">
        <v>1363</v>
      </c>
      <c r="J698" s="70">
        <v>1363</v>
      </c>
      <c r="K698" s="39" t="s">
        <v>197</v>
      </c>
      <c r="L698" s="71"/>
      <c r="M698" s="71"/>
      <c r="N698" s="71"/>
    </row>
    <row r="699" spans="1:15" hidden="1" x14ac:dyDescent="0.25">
      <c r="A699" s="31">
        <f t="shared" si="123"/>
        <v>312</v>
      </c>
      <c r="B699" s="32" t="str">
        <f t="shared" si="124"/>
        <v xml:space="preserve"> </v>
      </c>
      <c r="C699" s="33" t="str">
        <f t="shared" si="116"/>
        <v xml:space="preserve">  </v>
      </c>
      <c r="D699" s="33" t="str">
        <f t="shared" si="117"/>
        <v xml:space="preserve">  </v>
      </c>
      <c r="E699" s="34"/>
      <c r="F699" s="35"/>
      <c r="G699" s="36"/>
      <c r="H699" s="37">
        <v>312</v>
      </c>
      <c r="I699" s="38"/>
      <c r="J699" s="38"/>
      <c r="K699" s="39" t="s">
        <v>200</v>
      </c>
      <c r="L699" s="67">
        <f>SUM(L700)</f>
        <v>0</v>
      </c>
      <c r="M699" s="67">
        <f>SUM(M700)</f>
        <v>0</v>
      </c>
      <c r="N699" s="67">
        <f>SUM(N700)</f>
        <v>0</v>
      </c>
    </row>
    <row r="700" spans="1:15" hidden="1" x14ac:dyDescent="0.25">
      <c r="A700" s="31">
        <f t="shared" si="123"/>
        <v>3121</v>
      </c>
      <c r="B700" s="32">
        <f t="shared" si="124"/>
        <v>11</v>
      </c>
      <c r="C700" s="33" t="str">
        <f t="shared" si="116"/>
        <v>091</v>
      </c>
      <c r="D700" s="33" t="str">
        <f t="shared" si="117"/>
        <v>0912</v>
      </c>
      <c r="E700" s="34" t="s">
        <v>124</v>
      </c>
      <c r="F700" s="35">
        <v>11</v>
      </c>
      <c r="G700" s="36">
        <v>11</v>
      </c>
      <c r="H700" s="37">
        <v>3121</v>
      </c>
      <c r="I700" s="70">
        <v>1364</v>
      </c>
      <c r="J700" s="70">
        <v>1364</v>
      </c>
      <c r="K700" s="39" t="s">
        <v>200</v>
      </c>
      <c r="L700" s="71"/>
      <c r="M700" s="71"/>
      <c r="N700" s="71"/>
    </row>
    <row r="701" spans="1:15" hidden="1" x14ac:dyDescent="0.25">
      <c r="A701" s="31">
        <f t="shared" si="123"/>
        <v>313</v>
      </c>
      <c r="B701" s="32" t="str">
        <f t="shared" si="124"/>
        <v xml:space="preserve"> </v>
      </c>
      <c r="C701" s="33" t="str">
        <f t="shared" si="116"/>
        <v xml:space="preserve">  </v>
      </c>
      <c r="D701" s="33" t="str">
        <f t="shared" si="117"/>
        <v xml:space="preserve">  </v>
      </c>
      <c r="E701" s="34"/>
      <c r="F701" s="35"/>
      <c r="G701" s="36"/>
      <c r="H701" s="37">
        <v>313</v>
      </c>
      <c r="I701" s="38"/>
      <c r="J701" s="38"/>
      <c r="K701" s="39" t="s">
        <v>201</v>
      </c>
      <c r="L701" s="67">
        <f>SUM(L702:L702)</f>
        <v>0</v>
      </c>
      <c r="M701" s="67">
        <f>SUM(M702:M702)</f>
        <v>0</v>
      </c>
      <c r="N701" s="67">
        <f>SUM(N702:N702)</f>
        <v>0</v>
      </c>
    </row>
    <row r="702" spans="1:15" hidden="1" x14ac:dyDescent="0.25">
      <c r="A702" s="31">
        <f t="shared" si="123"/>
        <v>3132</v>
      </c>
      <c r="B702" s="32">
        <f t="shared" si="124"/>
        <v>11</v>
      </c>
      <c r="C702" s="33" t="str">
        <f t="shared" si="116"/>
        <v>091</v>
      </c>
      <c r="D702" s="33" t="str">
        <f t="shared" si="117"/>
        <v>0912</v>
      </c>
      <c r="E702" s="34" t="s">
        <v>124</v>
      </c>
      <c r="F702" s="35">
        <v>11</v>
      </c>
      <c r="G702" s="36">
        <v>11</v>
      </c>
      <c r="H702" s="37">
        <v>3132</v>
      </c>
      <c r="I702" s="70">
        <v>1365</v>
      </c>
      <c r="J702" s="70">
        <v>1365</v>
      </c>
      <c r="K702" s="39" t="s">
        <v>202</v>
      </c>
      <c r="L702" s="71"/>
      <c r="M702" s="71"/>
      <c r="N702" s="71"/>
    </row>
    <row r="703" spans="1:15" hidden="1" x14ac:dyDescent="0.25">
      <c r="A703" s="31">
        <f t="shared" si="123"/>
        <v>32</v>
      </c>
      <c r="B703" s="32" t="str">
        <f t="shared" si="124"/>
        <v xml:space="preserve"> </v>
      </c>
      <c r="C703" s="33" t="str">
        <f t="shared" si="116"/>
        <v xml:space="preserve">  </v>
      </c>
      <c r="D703" s="33" t="str">
        <f t="shared" si="117"/>
        <v xml:space="preserve">  </v>
      </c>
      <c r="E703" s="34"/>
      <c r="F703" s="35"/>
      <c r="G703" s="36"/>
      <c r="H703" s="37">
        <v>32</v>
      </c>
      <c r="I703" s="38"/>
      <c r="J703" s="38"/>
      <c r="K703" s="39" t="s">
        <v>138</v>
      </c>
      <c r="L703" s="67">
        <f t="shared" ref="L703:N703" si="126">SUM(L704,L707)</f>
        <v>0</v>
      </c>
      <c r="M703" s="67">
        <f t="shared" si="126"/>
        <v>0</v>
      </c>
      <c r="N703" s="67">
        <f t="shared" si="126"/>
        <v>0</v>
      </c>
    </row>
    <row r="704" spans="1:15" hidden="1" x14ac:dyDescent="0.25">
      <c r="A704" s="31">
        <f t="shared" si="123"/>
        <v>321</v>
      </c>
      <c r="B704" s="32" t="str">
        <f t="shared" si="124"/>
        <v xml:space="preserve"> </v>
      </c>
      <c r="C704" s="33" t="str">
        <f t="shared" si="116"/>
        <v xml:space="preserve">  </v>
      </c>
      <c r="D704" s="33" t="str">
        <f t="shared" si="117"/>
        <v xml:space="preserve">  </v>
      </c>
      <c r="E704" s="34"/>
      <c r="F704" s="35"/>
      <c r="G704" s="36"/>
      <c r="H704" s="37">
        <v>321</v>
      </c>
      <c r="I704" s="38"/>
      <c r="J704" s="38"/>
      <c r="K704" s="39" t="s">
        <v>144</v>
      </c>
      <c r="L704" s="67">
        <f>SUM(L705:L706)</f>
        <v>0</v>
      </c>
      <c r="M704" s="67">
        <f>SUM(M705:M706)</f>
        <v>0</v>
      </c>
      <c r="N704" s="67">
        <f>SUM(N705:N706)</f>
        <v>0</v>
      </c>
    </row>
    <row r="705" spans="1:15" hidden="1" x14ac:dyDescent="0.25">
      <c r="A705" s="31">
        <f t="shared" si="123"/>
        <v>3211</v>
      </c>
      <c r="B705" s="32">
        <f t="shared" si="124"/>
        <v>11</v>
      </c>
      <c r="C705" s="33" t="str">
        <f t="shared" si="116"/>
        <v>091</v>
      </c>
      <c r="D705" s="33" t="str">
        <f t="shared" si="117"/>
        <v>0912</v>
      </c>
      <c r="E705" s="34" t="s">
        <v>124</v>
      </c>
      <c r="F705" s="35">
        <v>11</v>
      </c>
      <c r="G705" s="36">
        <v>11</v>
      </c>
      <c r="H705" s="37">
        <v>3211</v>
      </c>
      <c r="I705" s="70">
        <v>1366</v>
      </c>
      <c r="J705" s="70">
        <v>1366</v>
      </c>
      <c r="K705" s="39" t="s">
        <v>145</v>
      </c>
      <c r="L705" s="71"/>
      <c r="M705" s="71"/>
      <c r="N705" s="71"/>
    </row>
    <row r="706" spans="1:15" hidden="1" x14ac:dyDescent="0.25">
      <c r="A706" s="31">
        <f t="shared" si="123"/>
        <v>3212</v>
      </c>
      <c r="B706" s="32">
        <f t="shared" si="124"/>
        <v>11</v>
      </c>
      <c r="C706" s="33" t="str">
        <f t="shared" si="116"/>
        <v>091</v>
      </c>
      <c r="D706" s="33" t="str">
        <f t="shared" si="117"/>
        <v>0912</v>
      </c>
      <c r="E706" s="34" t="s">
        <v>124</v>
      </c>
      <c r="F706" s="35">
        <v>11</v>
      </c>
      <c r="G706" s="36">
        <v>11</v>
      </c>
      <c r="H706" s="37">
        <v>3212</v>
      </c>
      <c r="I706" s="70">
        <v>1367</v>
      </c>
      <c r="J706" s="70">
        <v>1367</v>
      </c>
      <c r="K706" s="39" t="s">
        <v>187</v>
      </c>
      <c r="L706" s="71"/>
      <c r="M706" s="71"/>
      <c r="N706" s="71"/>
    </row>
    <row r="707" spans="1:15" hidden="1" x14ac:dyDescent="0.25">
      <c r="A707" s="31">
        <f t="shared" si="123"/>
        <v>322</v>
      </c>
      <c r="B707" s="32" t="str">
        <f t="shared" si="124"/>
        <v xml:space="preserve"> </v>
      </c>
      <c r="C707" s="33" t="str">
        <f t="shared" si="116"/>
        <v xml:space="preserve">  </v>
      </c>
      <c r="D707" s="33" t="str">
        <f t="shared" si="117"/>
        <v xml:space="preserve">  </v>
      </c>
      <c r="E707" s="34"/>
      <c r="F707" s="35"/>
      <c r="G707" s="36"/>
      <c r="H707" s="37">
        <v>322</v>
      </c>
      <c r="I707" s="38"/>
      <c r="J707" s="38"/>
      <c r="K707" s="39" t="s">
        <v>148</v>
      </c>
      <c r="L707" s="67">
        <f t="shared" ref="L707:N707" si="127">SUM(L708)</f>
        <v>0</v>
      </c>
      <c r="M707" s="67">
        <f t="shared" si="127"/>
        <v>0</v>
      </c>
      <c r="N707" s="67">
        <f t="shared" si="127"/>
        <v>0</v>
      </c>
    </row>
    <row r="708" spans="1:15" hidden="1" x14ac:dyDescent="0.25">
      <c r="A708" s="31">
        <f t="shared" si="123"/>
        <v>3222</v>
      </c>
      <c r="B708" s="32">
        <f t="shared" si="124"/>
        <v>11</v>
      </c>
      <c r="C708" s="33" t="str">
        <f t="shared" si="116"/>
        <v>091</v>
      </c>
      <c r="D708" s="33" t="str">
        <f t="shared" si="117"/>
        <v>0912</v>
      </c>
      <c r="E708" s="34" t="s">
        <v>124</v>
      </c>
      <c r="F708" s="35">
        <v>11</v>
      </c>
      <c r="G708" s="36">
        <v>11</v>
      </c>
      <c r="H708" s="37">
        <v>3222</v>
      </c>
      <c r="I708" s="70">
        <v>1368</v>
      </c>
      <c r="J708" s="70">
        <v>1368</v>
      </c>
      <c r="K708" s="39" t="s">
        <v>184</v>
      </c>
      <c r="L708" s="71"/>
      <c r="M708" s="71"/>
      <c r="N708" s="71"/>
    </row>
    <row r="709" spans="1:15" hidden="1" x14ac:dyDescent="0.25">
      <c r="A709" s="31">
        <f t="shared" si="123"/>
        <v>0</v>
      </c>
      <c r="B709" s="32" t="str">
        <f t="shared" si="124"/>
        <v xml:space="preserve"> </v>
      </c>
      <c r="C709" s="33" t="str">
        <f t="shared" si="116"/>
        <v xml:space="preserve">  </v>
      </c>
      <c r="D709" s="33" t="str">
        <f t="shared" si="117"/>
        <v xml:space="preserve">  </v>
      </c>
      <c r="E709" s="34"/>
      <c r="F709" s="35"/>
      <c r="G709" s="36"/>
      <c r="H709" s="37"/>
      <c r="I709" s="38"/>
      <c r="J709" s="38"/>
      <c r="K709" s="39"/>
      <c r="L709" s="67"/>
      <c r="M709" s="67"/>
      <c r="N709" s="67"/>
    </row>
    <row r="710" spans="1:15" hidden="1" x14ac:dyDescent="0.25">
      <c r="A710" s="31" t="str">
        <f t="shared" si="123"/>
        <v>T 1207 22</v>
      </c>
      <c r="B710" s="32" t="str">
        <f t="shared" si="124"/>
        <v xml:space="preserve"> </v>
      </c>
      <c r="C710" s="33" t="str">
        <f t="shared" si="116"/>
        <v xml:space="preserve">  </v>
      </c>
      <c r="D710" s="33" t="str">
        <f t="shared" si="117"/>
        <v xml:space="preserve">  </v>
      </c>
      <c r="E710" s="59" t="s">
        <v>124</v>
      </c>
      <c r="F710" s="60" t="s">
        <v>264</v>
      </c>
      <c r="G710" s="61"/>
      <c r="H710" s="74" t="s">
        <v>265</v>
      </c>
      <c r="I710" s="63"/>
      <c r="J710" s="63"/>
      <c r="K710" s="64" t="s">
        <v>266</v>
      </c>
      <c r="L710" s="65">
        <f t="shared" ref="L710:N710" si="128">SUM(L711)</f>
        <v>0</v>
      </c>
      <c r="M710" s="65">
        <f t="shared" si="128"/>
        <v>0</v>
      </c>
      <c r="N710" s="65">
        <f t="shared" si="128"/>
        <v>0</v>
      </c>
      <c r="O710" s="72"/>
    </row>
    <row r="711" spans="1:15" hidden="1" x14ac:dyDescent="0.25">
      <c r="A711" s="31">
        <f t="shared" si="123"/>
        <v>3</v>
      </c>
      <c r="B711" s="32" t="str">
        <f t="shared" si="124"/>
        <v xml:space="preserve"> </v>
      </c>
      <c r="C711" s="33" t="str">
        <f t="shared" si="116"/>
        <v xml:space="preserve">  </v>
      </c>
      <c r="D711" s="33" t="str">
        <f t="shared" si="117"/>
        <v xml:space="preserve">  </v>
      </c>
      <c r="E711" s="34"/>
      <c r="F711" s="35"/>
      <c r="G711" s="36"/>
      <c r="H711" s="37">
        <v>3</v>
      </c>
      <c r="I711" s="38"/>
      <c r="J711" s="38"/>
      <c r="K711" s="39" t="s">
        <v>137</v>
      </c>
      <c r="L711" s="67">
        <f>SUM(L712,L717)</f>
        <v>0</v>
      </c>
      <c r="M711" s="67">
        <f>SUM(M712,M717)</f>
        <v>0</v>
      </c>
      <c r="N711" s="67">
        <f>SUM(N712,N717)</f>
        <v>0</v>
      </c>
      <c r="O711" s="72"/>
    </row>
    <row r="712" spans="1:15" hidden="1" x14ac:dyDescent="0.25">
      <c r="A712" s="31">
        <f t="shared" si="123"/>
        <v>31</v>
      </c>
      <c r="B712" s="32" t="str">
        <f t="shared" si="124"/>
        <v xml:space="preserve"> </v>
      </c>
      <c r="C712" s="33" t="str">
        <f t="shared" si="116"/>
        <v xml:space="preserve">  </v>
      </c>
      <c r="D712" s="33" t="str">
        <f t="shared" si="117"/>
        <v xml:space="preserve">  </v>
      </c>
      <c r="E712" s="34"/>
      <c r="F712" s="35"/>
      <c r="G712" s="36"/>
      <c r="H712" s="37">
        <v>31</v>
      </c>
      <c r="I712" s="38"/>
      <c r="J712" s="38"/>
      <c r="K712" s="39" t="s">
        <v>195</v>
      </c>
      <c r="L712" s="67">
        <f>SUM(L713,L715)</f>
        <v>0</v>
      </c>
      <c r="M712" s="67">
        <f>SUM(M713,M715)</f>
        <v>0</v>
      </c>
      <c r="N712" s="67">
        <f>SUM(N713,N715)</f>
        <v>0</v>
      </c>
      <c r="O712" s="72"/>
    </row>
    <row r="713" spans="1:15" hidden="1" x14ac:dyDescent="0.25">
      <c r="A713" s="31">
        <f t="shared" si="123"/>
        <v>311</v>
      </c>
      <c r="B713" s="32" t="str">
        <f t="shared" si="124"/>
        <v xml:space="preserve"> </v>
      </c>
      <c r="C713" s="33" t="str">
        <f t="shared" si="116"/>
        <v xml:space="preserve">  </v>
      </c>
      <c r="D713" s="33" t="str">
        <f t="shared" si="117"/>
        <v xml:space="preserve">  </v>
      </c>
      <c r="E713" s="34"/>
      <c r="F713" s="35"/>
      <c r="G713" s="36"/>
      <c r="H713" s="37">
        <v>311</v>
      </c>
      <c r="I713" s="38"/>
      <c r="J713" s="38"/>
      <c r="K713" s="39" t="s">
        <v>196</v>
      </c>
      <c r="L713" s="67">
        <f t="shared" ref="L713:N713" si="129">SUM(L714)</f>
        <v>0</v>
      </c>
      <c r="M713" s="67">
        <f t="shared" si="129"/>
        <v>0</v>
      </c>
      <c r="N713" s="67">
        <f t="shared" si="129"/>
        <v>0</v>
      </c>
      <c r="O713" s="72"/>
    </row>
    <row r="714" spans="1:15" hidden="1" x14ac:dyDescent="0.25">
      <c r="A714" s="31">
        <f t="shared" si="123"/>
        <v>3111</v>
      </c>
      <c r="B714" s="32">
        <f t="shared" si="124"/>
        <v>11</v>
      </c>
      <c r="C714" s="33" t="str">
        <f t="shared" si="116"/>
        <v>091</v>
      </c>
      <c r="D714" s="33" t="str">
        <f t="shared" si="117"/>
        <v>0912</v>
      </c>
      <c r="E714" s="34" t="s">
        <v>124</v>
      </c>
      <c r="F714" s="35">
        <v>11</v>
      </c>
      <c r="G714" s="36">
        <v>11</v>
      </c>
      <c r="H714" s="37">
        <v>3111</v>
      </c>
      <c r="I714" s="70">
        <v>1369</v>
      </c>
      <c r="J714" s="70">
        <v>1369</v>
      </c>
      <c r="K714" s="39" t="s">
        <v>197</v>
      </c>
      <c r="L714" s="71"/>
      <c r="M714" s="71"/>
      <c r="N714" s="71"/>
      <c r="O714" s="72"/>
    </row>
    <row r="715" spans="1:15" hidden="1" x14ac:dyDescent="0.25">
      <c r="A715" s="31">
        <f t="shared" si="123"/>
        <v>313</v>
      </c>
      <c r="B715" s="32" t="str">
        <f t="shared" si="124"/>
        <v xml:space="preserve"> </v>
      </c>
      <c r="C715" s="33" t="str">
        <f t="shared" si="116"/>
        <v xml:space="preserve">  </v>
      </c>
      <c r="D715" s="33" t="str">
        <f t="shared" si="117"/>
        <v xml:space="preserve">  </v>
      </c>
      <c r="E715" s="34"/>
      <c r="F715" s="35"/>
      <c r="G715" s="36"/>
      <c r="H715" s="37">
        <v>313</v>
      </c>
      <c r="I715" s="38"/>
      <c r="J715" s="38"/>
      <c r="K715" s="39" t="s">
        <v>201</v>
      </c>
      <c r="L715" s="67">
        <f>SUM(L716:L716)</f>
        <v>0</v>
      </c>
      <c r="M715" s="67">
        <f>SUM(M716:M716)</f>
        <v>0</v>
      </c>
      <c r="N715" s="67">
        <f>SUM(N716:N716)</f>
        <v>0</v>
      </c>
      <c r="O715" s="72"/>
    </row>
    <row r="716" spans="1:15" hidden="1" x14ac:dyDescent="0.25">
      <c r="A716" s="31">
        <f t="shared" si="123"/>
        <v>3132</v>
      </c>
      <c r="B716" s="32">
        <f t="shared" si="124"/>
        <v>11</v>
      </c>
      <c r="C716" s="33" t="str">
        <f t="shared" si="116"/>
        <v>091</v>
      </c>
      <c r="D716" s="33" t="str">
        <f t="shared" si="117"/>
        <v>0912</v>
      </c>
      <c r="E716" s="34" t="s">
        <v>124</v>
      </c>
      <c r="F716" s="35">
        <v>11</v>
      </c>
      <c r="G716" s="36">
        <v>11</v>
      </c>
      <c r="H716" s="37">
        <v>3132</v>
      </c>
      <c r="I716" s="70">
        <v>1370</v>
      </c>
      <c r="J716" s="70">
        <v>1370</v>
      </c>
      <c r="K716" s="39" t="s">
        <v>202</v>
      </c>
      <c r="L716" s="71"/>
      <c r="M716" s="71"/>
      <c r="N716" s="71"/>
      <c r="O716" s="72"/>
    </row>
    <row r="717" spans="1:15" hidden="1" x14ac:dyDescent="0.25">
      <c r="A717" s="31">
        <f t="shared" si="123"/>
        <v>32</v>
      </c>
      <c r="B717" s="32" t="str">
        <f t="shared" si="124"/>
        <v xml:space="preserve"> </v>
      </c>
      <c r="C717" s="33" t="str">
        <f t="shared" si="116"/>
        <v xml:space="preserve">  </v>
      </c>
      <c r="D717" s="33" t="str">
        <f t="shared" si="117"/>
        <v xml:space="preserve">  </v>
      </c>
      <c r="E717" s="34"/>
      <c r="F717" s="35"/>
      <c r="G717" s="36"/>
      <c r="H717" s="37">
        <v>32</v>
      </c>
      <c r="I717" s="38"/>
      <c r="J717" s="38"/>
      <c r="K717" s="39" t="s">
        <v>138</v>
      </c>
      <c r="L717" s="67">
        <f>SUM(L718,L721,L725)</f>
        <v>0</v>
      </c>
      <c r="M717" s="67">
        <f>SUM(M718,M721,M725)</f>
        <v>0</v>
      </c>
      <c r="N717" s="67">
        <f>SUM(N718,N721,N725)</f>
        <v>0</v>
      </c>
      <c r="O717" s="72"/>
    </row>
    <row r="718" spans="1:15" hidden="1" x14ac:dyDescent="0.25">
      <c r="A718" s="31">
        <f t="shared" si="123"/>
        <v>322</v>
      </c>
      <c r="B718" s="32" t="str">
        <f t="shared" si="124"/>
        <v xml:space="preserve"> </v>
      </c>
      <c r="C718" s="33" t="str">
        <f t="shared" si="116"/>
        <v xml:space="preserve">  </v>
      </c>
      <c r="D718" s="33" t="str">
        <f t="shared" si="117"/>
        <v xml:space="preserve">  </v>
      </c>
      <c r="E718" s="34"/>
      <c r="F718" s="35"/>
      <c r="G718" s="36"/>
      <c r="H718" s="37">
        <v>322</v>
      </c>
      <c r="I718" s="38"/>
      <c r="J718" s="38"/>
      <c r="K718" s="39" t="s">
        <v>148</v>
      </c>
      <c r="L718" s="67">
        <f>SUM(L719:L720)</f>
        <v>0</v>
      </c>
      <c r="M718" s="67">
        <f>SUM(M719:M720)</f>
        <v>0</v>
      </c>
      <c r="N718" s="67">
        <f>SUM(N719:N720)</f>
        <v>0</v>
      </c>
      <c r="O718" s="72"/>
    </row>
    <row r="719" spans="1:15" hidden="1" x14ac:dyDescent="0.25">
      <c r="A719" s="31">
        <f t="shared" si="123"/>
        <v>3221</v>
      </c>
      <c r="B719" s="32">
        <f t="shared" si="124"/>
        <v>11</v>
      </c>
      <c r="C719" s="33" t="str">
        <f t="shared" ref="C719:C735" si="130">IF(I719&gt;0,LEFT(E719,3),"  ")</f>
        <v>091</v>
      </c>
      <c r="D719" s="33" t="str">
        <f t="shared" ref="D719:D735" si="131">IF(I719&gt;0,LEFT(E719,4),"  ")</f>
        <v>0912</v>
      </c>
      <c r="E719" s="34" t="s">
        <v>124</v>
      </c>
      <c r="F719" s="35">
        <v>11</v>
      </c>
      <c r="G719" s="36">
        <v>11</v>
      </c>
      <c r="H719" s="37">
        <v>3221</v>
      </c>
      <c r="I719" s="70">
        <v>1371</v>
      </c>
      <c r="J719" s="70">
        <v>1371</v>
      </c>
      <c r="K719" s="39" t="s">
        <v>149</v>
      </c>
      <c r="L719" s="71"/>
      <c r="M719" s="71"/>
      <c r="N719" s="71"/>
      <c r="O719" s="72"/>
    </row>
    <row r="720" spans="1:15" hidden="1" x14ac:dyDescent="0.25">
      <c r="A720" s="31">
        <f t="shared" si="123"/>
        <v>3222</v>
      </c>
      <c r="B720" s="32">
        <f t="shared" si="124"/>
        <v>11</v>
      </c>
      <c r="C720" s="33" t="str">
        <f t="shared" si="130"/>
        <v>091</v>
      </c>
      <c r="D720" s="33" t="str">
        <f t="shared" si="131"/>
        <v>0912</v>
      </c>
      <c r="E720" s="34" t="s">
        <v>124</v>
      </c>
      <c r="F720" s="35">
        <v>11</v>
      </c>
      <c r="G720" s="36">
        <v>11</v>
      </c>
      <c r="H720" s="37">
        <v>3222</v>
      </c>
      <c r="I720" s="70">
        <v>1372</v>
      </c>
      <c r="J720" s="70">
        <v>1372</v>
      </c>
      <c r="K720" s="39" t="s">
        <v>184</v>
      </c>
      <c r="L720" s="71"/>
      <c r="M720" s="71"/>
      <c r="N720" s="71"/>
      <c r="O720" s="72"/>
    </row>
    <row r="721" spans="1:15" hidden="1" x14ac:dyDescent="0.25">
      <c r="A721" s="31">
        <f t="shared" si="123"/>
        <v>323</v>
      </c>
      <c r="B721" s="32" t="str">
        <f t="shared" si="124"/>
        <v xml:space="preserve"> </v>
      </c>
      <c r="C721" s="33" t="str">
        <f t="shared" si="130"/>
        <v xml:space="preserve">  </v>
      </c>
      <c r="D721" s="33" t="str">
        <f t="shared" si="131"/>
        <v xml:space="preserve">  </v>
      </c>
      <c r="E721" s="34"/>
      <c r="F721" s="35"/>
      <c r="G721" s="36"/>
      <c r="H721" s="37">
        <v>323</v>
      </c>
      <c r="I721" s="38"/>
      <c r="J721" s="38"/>
      <c r="K721" s="39" t="s">
        <v>139</v>
      </c>
      <c r="L721" s="67">
        <f>SUM(L722:L724)</f>
        <v>0</v>
      </c>
      <c r="M721" s="67">
        <f>SUM(M722:M724)</f>
        <v>0</v>
      </c>
      <c r="N721" s="67">
        <f>SUM(N722:N724)</f>
        <v>0</v>
      </c>
      <c r="O721" s="72"/>
    </row>
    <row r="722" spans="1:15" hidden="1" x14ac:dyDescent="0.25">
      <c r="A722" s="31">
        <f t="shared" si="123"/>
        <v>3231</v>
      </c>
      <c r="B722" s="32">
        <f t="shared" si="124"/>
        <v>11</v>
      </c>
      <c r="C722" s="33" t="str">
        <f t="shared" si="130"/>
        <v>091</v>
      </c>
      <c r="D722" s="33" t="str">
        <f t="shared" si="131"/>
        <v>0912</v>
      </c>
      <c r="E722" s="34" t="s">
        <v>124</v>
      </c>
      <c r="F722" s="35">
        <v>11</v>
      </c>
      <c r="G722" s="36">
        <v>11</v>
      </c>
      <c r="H722" s="37">
        <v>3231</v>
      </c>
      <c r="I722" s="70">
        <v>1373</v>
      </c>
      <c r="J722" s="70">
        <v>1373</v>
      </c>
      <c r="K722" s="39" t="s">
        <v>154</v>
      </c>
      <c r="L722" s="71"/>
      <c r="M722" s="71"/>
      <c r="N722" s="71"/>
      <c r="O722" s="72"/>
    </row>
    <row r="723" spans="1:15" hidden="1" x14ac:dyDescent="0.25">
      <c r="A723" s="31">
        <f t="shared" si="123"/>
        <v>3233</v>
      </c>
      <c r="B723" s="32">
        <f t="shared" si="124"/>
        <v>11</v>
      </c>
      <c r="C723" s="33" t="str">
        <f t="shared" si="130"/>
        <v>091</v>
      </c>
      <c r="D723" s="33" t="str">
        <f t="shared" si="131"/>
        <v>0912</v>
      </c>
      <c r="E723" s="34" t="s">
        <v>124</v>
      </c>
      <c r="F723" s="35">
        <v>11</v>
      </c>
      <c r="G723" s="36">
        <v>11</v>
      </c>
      <c r="H723" s="37">
        <v>3233</v>
      </c>
      <c r="I723" s="70">
        <v>1374</v>
      </c>
      <c r="J723" s="70">
        <v>1374</v>
      </c>
      <c r="K723" s="39" t="s">
        <v>155</v>
      </c>
      <c r="L723" s="71"/>
      <c r="M723" s="71"/>
      <c r="N723" s="71"/>
      <c r="O723" s="72"/>
    </row>
    <row r="724" spans="1:15" hidden="1" x14ac:dyDescent="0.25">
      <c r="A724" s="31">
        <f t="shared" si="123"/>
        <v>3237</v>
      </c>
      <c r="B724" s="32">
        <f t="shared" si="124"/>
        <v>11</v>
      </c>
      <c r="C724" s="33" t="str">
        <f t="shared" si="130"/>
        <v>091</v>
      </c>
      <c r="D724" s="33" t="str">
        <f t="shared" si="131"/>
        <v>0912</v>
      </c>
      <c r="E724" s="34" t="s">
        <v>124</v>
      </c>
      <c r="F724" s="35">
        <v>11</v>
      </c>
      <c r="G724" s="36">
        <v>11</v>
      </c>
      <c r="H724" s="37">
        <v>3237</v>
      </c>
      <c r="I724" s="70">
        <v>1375</v>
      </c>
      <c r="J724" s="70">
        <v>1375</v>
      </c>
      <c r="K724" s="73" t="s">
        <v>141</v>
      </c>
      <c r="L724" s="71"/>
      <c r="M724" s="71"/>
      <c r="N724" s="71"/>
      <c r="O724" s="72"/>
    </row>
    <row r="725" spans="1:15" hidden="1" x14ac:dyDescent="0.25">
      <c r="A725" s="31">
        <f t="shared" si="123"/>
        <v>329</v>
      </c>
      <c r="B725" s="32" t="str">
        <f t="shared" si="124"/>
        <v xml:space="preserve"> </v>
      </c>
      <c r="C725" s="33" t="str">
        <f t="shared" si="130"/>
        <v xml:space="preserve">  </v>
      </c>
      <c r="D725" s="33" t="str">
        <f t="shared" si="131"/>
        <v xml:space="preserve">  </v>
      </c>
      <c r="E725" s="34"/>
      <c r="F725" s="35"/>
      <c r="G725" s="36"/>
      <c r="H725" s="37">
        <v>329</v>
      </c>
      <c r="I725" s="38"/>
      <c r="J725" s="38"/>
      <c r="K725" s="39" t="s">
        <v>163</v>
      </c>
      <c r="L725" s="67">
        <f>SUM(L726:L727)</f>
        <v>0</v>
      </c>
      <c r="M725" s="67">
        <f>SUM(M726:M727)</f>
        <v>0</v>
      </c>
      <c r="N725" s="67">
        <f>SUM(N726:N727)</f>
        <v>0</v>
      </c>
      <c r="O725" s="72"/>
    </row>
    <row r="726" spans="1:15" hidden="1" x14ac:dyDescent="0.25">
      <c r="A726" s="31">
        <f t="shared" si="123"/>
        <v>3293</v>
      </c>
      <c r="B726" s="32">
        <f t="shared" si="124"/>
        <v>11</v>
      </c>
      <c r="C726" s="33" t="str">
        <f t="shared" si="130"/>
        <v>091</v>
      </c>
      <c r="D726" s="33" t="str">
        <f t="shared" si="131"/>
        <v>0912</v>
      </c>
      <c r="E726" s="34" t="s">
        <v>124</v>
      </c>
      <c r="F726" s="35">
        <v>11</v>
      </c>
      <c r="G726" s="36">
        <v>11</v>
      </c>
      <c r="H726" s="37">
        <v>3293</v>
      </c>
      <c r="I726" s="70">
        <v>1376</v>
      </c>
      <c r="J726" s="70">
        <v>1376</v>
      </c>
      <c r="K726" s="39" t="s">
        <v>165</v>
      </c>
      <c r="L726" s="71"/>
      <c r="M726" s="71"/>
      <c r="N726" s="71"/>
      <c r="O726" s="72"/>
    </row>
    <row r="727" spans="1:15" hidden="1" x14ac:dyDescent="0.25">
      <c r="A727" s="31">
        <f t="shared" si="123"/>
        <v>3299</v>
      </c>
      <c r="B727" s="32">
        <f t="shared" si="124"/>
        <v>11</v>
      </c>
      <c r="C727" s="33" t="str">
        <f t="shared" si="130"/>
        <v>091</v>
      </c>
      <c r="D727" s="33" t="str">
        <f t="shared" si="131"/>
        <v>0912</v>
      </c>
      <c r="E727" s="34" t="s">
        <v>124</v>
      </c>
      <c r="F727" s="35">
        <v>11</v>
      </c>
      <c r="G727" s="36">
        <v>11</v>
      </c>
      <c r="H727" s="37">
        <v>3299</v>
      </c>
      <c r="I727" s="70">
        <v>1377</v>
      </c>
      <c r="J727" s="70">
        <v>1377</v>
      </c>
      <c r="K727" s="39" t="s">
        <v>163</v>
      </c>
      <c r="L727" s="71"/>
      <c r="M727" s="71"/>
      <c r="N727" s="71"/>
      <c r="O727" s="72"/>
    </row>
    <row r="728" spans="1:15" hidden="1" x14ac:dyDescent="0.25">
      <c r="A728" s="31">
        <f t="shared" si="123"/>
        <v>0</v>
      </c>
      <c r="B728" s="32" t="str">
        <f t="shared" si="124"/>
        <v xml:space="preserve"> </v>
      </c>
      <c r="C728" s="33" t="str">
        <f t="shared" si="130"/>
        <v xml:space="preserve">  </v>
      </c>
      <c r="D728" s="33" t="str">
        <f t="shared" si="131"/>
        <v xml:space="preserve">  </v>
      </c>
      <c r="E728" s="34"/>
      <c r="F728" s="35"/>
      <c r="G728" s="36"/>
      <c r="H728" s="37"/>
      <c r="I728" s="38"/>
      <c r="J728" s="38"/>
      <c r="K728" s="39"/>
      <c r="L728" s="67"/>
      <c r="M728" s="67"/>
      <c r="N728" s="67"/>
      <c r="O728" s="72"/>
    </row>
    <row r="729" spans="1:15" hidden="1" x14ac:dyDescent="0.25">
      <c r="A729" s="31" t="str">
        <f t="shared" si="123"/>
        <v>T 1207 23</v>
      </c>
      <c r="B729" s="32" t="str">
        <f t="shared" si="124"/>
        <v xml:space="preserve"> </v>
      </c>
      <c r="C729" s="33" t="str">
        <f t="shared" si="130"/>
        <v xml:space="preserve">  </v>
      </c>
      <c r="D729" s="33" t="str">
        <f t="shared" si="131"/>
        <v xml:space="preserve">  </v>
      </c>
      <c r="E729" s="59" t="s">
        <v>267</v>
      </c>
      <c r="F729" s="60">
        <v>11</v>
      </c>
      <c r="G729" s="61"/>
      <c r="H729" s="74" t="s">
        <v>268</v>
      </c>
      <c r="I729" s="63"/>
      <c r="J729" s="63"/>
      <c r="K729" s="64" t="s">
        <v>269</v>
      </c>
      <c r="L729" s="65">
        <f t="shared" ref="L729:N730" si="132">SUM(L730)</f>
        <v>0</v>
      </c>
      <c r="M729" s="65">
        <f t="shared" si="132"/>
        <v>0</v>
      </c>
      <c r="N729" s="65">
        <f t="shared" si="132"/>
        <v>0</v>
      </c>
    </row>
    <row r="730" spans="1:15" hidden="1" x14ac:dyDescent="0.25">
      <c r="A730" s="31">
        <f t="shared" si="123"/>
        <v>3</v>
      </c>
      <c r="B730" s="32" t="str">
        <f t="shared" si="124"/>
        <v xml:space="preserve"> </v>
      </c>
      <c r="C730" s="33" t="str">
        <f t="shared" si="130"/>
        <v xml:space="preserve">  </v>
      </c>
      <c r="D730" s="33" t="str">
        <f t="shared" si="131"/>
        <v xml:space="preserve">  </v>
      </c>
      <c r="E730" s="34"/>
      <c r="F730" s="35"/>
      <c r="G730" s="36"/>
      <c r="H730" s="37">
        <v>3</v>
      </c>
      <c r="I730" s="38"/>
      <c r="J730" s="38"/>
      <c r="K730" s="39" t="s">
        <v>137</v>
      </c>
      <c r="L730" s="67">
        <f t="shared" si="132"/>
        <v>0</v>
      </c>
      <c r="M730" s="67">
        <f t="shared" si="132"/>
        <v>0</v>
      </c>
      <c r="N730" s="67">
        <f t="shared" si="132"/>
        <v>0</v>
      </c>
      <c r="O730" s="72"/>
    </row>
    <row r="731" spans="1:15" hidden="1" x14ac:dyDescent="0.25">
      <c r="A731" s="31">
        <f t="shared" si="123"/>
        <v>32</v>
      </c>
      <c r="B731" s="32" t="str">
        <f t="shared" si="124"/>
        <v xml:space="preserve"> </v>
      </c>
      <c r="C731" s="33" t="str">
        <f t="shared" si="130"/>
        <v xml:space="preserve">  </v>
      </c>
      <c r="D731" s="33" t="str">
        <f t="shared" si="131"/>
        <v xml:space="preserve">  </v>
      </c>
      <c r="E731" s="34"/>
      <c r="F731" s="35"/>
      <c r="G731" s="36"/>
      <c r="H731" s="37">
        <v>32</v>
      </c>
      <c r="I731" s="38"/>
      <c r="J731" s="38"/>
      <c r="K731" s="39" t="s">
        <v>138</v>
      </c>
      <c r="L731" s="67">
        <f>SUM(L732,L734)</f>
        <v>0</v>
      </c>
      <c r="M731" s="67">
        <f>SUM(M732,M734)</f>
        <v>0</v>
      </c>
      <c r="N731" s="67">
        <f>SUM(N732,N734)</f>
        <v>0</v>
      </c>
      <c r="O731" s="72"/>
    </row>
    <row r="732" spans="1:15" hidden="1" x14ac:dyDescent="0.25">
      <c r="A732" s="31">
        <f t="shared" si="123"/>
        <v>323</v>
      </c>
      <c r="B732" s="32" t="str">
        <f t="shared" si="124"/>
        <v xml:space="preserve"> </v>
      </c>
      <c r="C732" s="33" t="str">
        <f t="shared" si="130"/>
        <v xml:space="preserve">  </v>
      </c>
      <c r="D732" s="33" t="str">
        <f t="shared" si="131"/>
        <v xml:space="preserve">  </v>
      </c>
      <c r="E732" s="34"/>
      <c r="F732" s="35"/>
      <c r="G732" s="36"/>
      <c r="H732" s="37">
        <v>323</v>
      </c>
      <c r="I732" s="38"/>
      <c r="J732" s="38"/>
      <c r="K732" s="39" t="s">
        <v>139</v>
      </c>
      <c r="L732" s="67">
        <f>SUM(L733)</f>
        <v>0</v>
      </c>
      <c r="M732" s="67">
        <f>SUM(M733)</f>
        <v>0</v>
      </c>
      <c r="N732" s="67">
        <f>SUM(N733)</f>
        <v>0</v>
      </c>
    </row>
    <row r="733" spans="1:15" hidden="1" x14ac:dyDescent="0.25">
      <c r="A733" s="31">
        <f t="shared" si="123"/>
        <v>3237</v>
      </c>
      <c r="B733" s="32">
        <f t="shared" si="124"/>
        <v>11</v>
      </c>
      <c r="C733" s="33" t="str">
        <f t="shared" si="130"/>
        <v>062</v>
      </c>
      <c r="D733" s="33" t="str">
        <f t="shared" si="131"/>
        <v>0620</v>
      </c>
      <c r="E733" s="34" t="s">
        <v>267</v>
      </c>
      <c r="F733" s="35">
        <v>11</v>
      </c>
      <c r="G733" s="36">
        <v>11</v>
      </c>
      <c r="H733" s="37">
        <v>3237</v>
      </c>
      <c r="I733" s="70">
        <v>1378</v>
      </c>
      <c r="J733" s="70">
        <v>1378</v>
      </c>
      <c r="K733" s="39" t="s">
        <v>159</v>
      </c>
      <c r="L733" s="71"/>
      <c r="M733" s="71"/>
      <c r="N733" s="71"/>
      <c r="O733" s="72"/>
    </row>
    <row r="734" spans="1:15" hidden="1" x14ac:dyDescent="0.25">
      <c r="A734" s="31">
        <f t="shared" si="123"/>
        <v>329</v>
      </c>
      <c r="B734" s="32" t="str">
        <f t="shared" si="124"/>
        <v xml:space="preserve"> </v>
      </c>
      <c r="C734" s="33" t="str">
        <f t="shared" si="130"/>
        <v xml:space="preserve">  </v>
      </c>
      <c r="D734" s="33" t="str">
        <f t="shared" si="131"/>
        <v xml:space="preserve">  </v>
      </c>
      <c r="E734" s="34"/>
      <c r="F734" s="35"/>
      <c r="G734" s="36"/>
      <c r="H734" s="37">
        <v>329</v>
      </c>
      <c r="I734" s="38"/>
      <c r="J734" s="38"/>
      <c r="K734" s="39" t="s">
        <v>163</v>
      </c>
      <c r="L734" s="67">
        <f>SUM(L735)</f>
        <v>0</v>
      </c>
      <c r="M734" s="67">
        <f>SUM(M735)</f>
        <v>0</v>
      </c>
      <c r="N734" s="67">
        <f>SUM(N735)</f>
        <v>0</v>
      </c>
      <c r="O734" s="72"/>
    </row>
    <row r="735" spans="1:15" hidden="1" x14ac:dyDescent="0.25">
      <c r="A735" s="31">
        <f t="shared" si="123"/>
        <v>3295</v>
      </c>
      <c r="B735" s="32">
        <f t="shared" si="124"/>
        <v>11</v>
      </c>
      <c r="C735" s="33" t="str">
        <f t="shared" si="130"/>
        <v>062</v>
      </c>
      <c r="D735" s="33" t="str">
        <f t="shared" si="131"/>
        <v>0620</v>
      </c>
      <c r="E735" s="34" t="s">
        <v>267</v>
      </c>
      <c r="F735" s="35">
        <v>11</v>
      </c>
      <c r="G735" s="36">
        <v>11</v>
      </c>
      <c r="H735" s="37">
        <v>3295</v>
      </c>
      <c r="I735" s="70">
        <v>1379</v>
      </c>
      <c r="J735" s="70">
        <v>1379</v>
      </c>
      <c r="K735" s="39" t="s">
        <v>167</v>
      </c>
      <c r="L735" s="71"/>
      <c r="M735" s="71"/>
      <c r="N735" s="71"/>
    </row>
    <row r="736" spans="1:15" x14ac:dyDescent="0.25">
      <c r="O736" s="121"/>
    </row>
    <row r="740" spans="9:15" hidden="1" x14ac:dyDescent="0.25">
      <c r="I740" s="122">
        <v>3</v>
      </c>
      <c r="J740" s="123"/>
      <c r="K740" s="124" t="s">
        <v>270</v>
      </c>
      <c r="L740" s="125" t="e">
        <f>SUMIF('[1]POSEBNI DIO-rashodi'!$H$2:$H$737,$I740,'[1]POSEBNI DIO-rashodi'!L$2:L$737)</f>
        <v>#VALUE!</v>
      </c>
      <c r="M740" s="125" t="e">
        <f>SUMIF('[1]POSEBNI DIO-rashodi'!$H$2:$H$737,$I740,'[1]POSEBNI DIO-rashodi'!M$2:M$737)</f>
        <v>#VALUE!</v>
      </c>
      <c r="N740" s="125" t="e">
        <f>SUMIF('[1]POSEBNI DIO-rashodi'!$H$2:$H$737,$I740,'[1]POSEBNI DIO-rashodi'!N$2:N$737)</f>
        <v>#VALUE!</v>
      </c>
      <c r="O740" s="126"/>
    </row>
    <row r="741" spans="9:15" hidden="1" x14ac:dyDescent="0.25">
      <c r="I741" s="122">
        <v>4</v>
      </c>
      <c r="J741" s="123"/>
      <c r="K741" s="124" t="s">
        <v>271</v>
      </c>
      <c r="L741" s="125" t="e">
        <f>SUMIF('[1]POSEBNI DIO-rashodi'!$H$2:$H$737,$I741,'[1]POSEBNI DIO-rashodi'!L$2:L$737)</f>
        <v>#VALUE!</v>
      </c>
      <c r="M741" s="125" t="e">
        <f>SUMIF('[1]POSEBNI DIO-rashodi'!$H$2:$H$737,$I741,'[1]POSEBNI DIO-rashodi'!M$2:M$737)</f>
        <v>#VALUE!</v>
      </c>
      <c r="N741" s="125" t="e">
        <f>SUMIF('[1]POSEBNI DIO-rashodi'!$H$2:$H$737,$I741,'[1]POSEBNI DIO-rashodi'!N$2:N$737)</f>
        <v>#VALUE!</v>
      </c>
      <c r="O741" s="126"/>
    </row>
    <row r="742" spans="9:15" hidden="1" x14ac:dyDescent="0.25">
      <c r="I742" s="122">
        <v>5</v>
      </c>
      <c r="J742" s="123"/>
      <c r="K742" s="124" t="s">
        <v>272</v>
      </c>
      <c r="L742" s="125" t="e">
        <f>SUMIF('[1]POSEBNI DIO-rashodi'!$H$2:$H$737,$I742,'[1]POSEBNI DIO-rashodi'!L$2:L$737)</f>
        <v>#VALUE!</v>
      </c>
      <c r="M742" s="125" t="e">
        <f>SUMIF('[1]POSEBNI DIO-rashodi'!$H$2:$H$737,$I742,'[1]POSEBNI DIO-rashodi'!M$2:M$737)</f>
        <v>#VALUE!</v>
      </c>
      <c r="N742" s="125" t="e">
        <f>SUMIF('[1]POSEBNI DIO-rashodi'!$H$2:$H$737,$I742,'[1]POSEBNI DIO-rashodi'!N$2:N$737)</f>
        <v>#VALUE!</v>
      </c>
      <c r="O742" s="126"/>
    </row>
    <row r="743" spans="9:15" hidden="1" x14ac:dyDescent="0.25">
      <c r="I743" s="123"/>
      <c r="J743" s="123"/>
      <c r="K743" s="127" t="s">
        <v>93</v>
      </c>
      <c r="L743" s="128" t="e">
        <f>SUM(L740:L742)</f>
        <v>#VALUE!</v>
      </c>
      <c r="M743" s="128" t="e">
        <f t="shared" ref="M743:N743" si="133">SUM(M740:M742)</f>
        <v>#VALUE!</v>
      </c>
      <c r="N743" s="128" t="e">
        <f t="shared" si="133"/>
        <v>#VALUE!</v>
      </c>
      <c r="O743" s="126"/>
    </row>
    <row r="744" spans="9:15" hidden="1" x14ac:dyDescent="0.25">
      <c r="I744" s="123"/>
      <c r="J744" s="123"/>
      <c r="K744" s="124" t="s">
        <v>88</v>
      </c>
      <c r="L744" s="129" t="e">
        <f>L743-L3</f>
        <v>#VALUE!</v>
      </c>
      <c r="M744" s="129" t="e">
        <f>M743-M3</f>
        <v>#VALUE!</v>
      </c>
      <c r="N744" s="129" t="e">
        <f>N743-N3</f>
        <v>#VALUE!</v>
      </c>
      <c r="O744" s="126"/>
    </row>
    <row r="745" spans="9:15" x14ac:dyDescent="0.25">
      <c r="I745" s="123"/>
      <c r="J745" s="123"/>
      <c r="K745" s="130"/>
      <c r="L745" s="131"/>
      <c r="M745" s="131"/>
      <c r="N745" s="131"/>
      <c r="O745" s="126"/>
    </row>
    <row r="746" spans="9:15" x14ac:dyDescent="0.25">
      <c r="I746" s="123"/>
      <c r="J746" s="123"/>
      <c r="K746" s="130"/>
      <c r="L746" s="131"/>
      <c r="M746" s="131"/>
      <c r="N746" s="131"/>
      <c r="O746" s="126"/>
    </row>
    <row r="747" spans="9:15" ht="36.75" customHeight="1" x14ac:dyDescent="0.25">
      <c r="I747" s="123"/>
      <c r="J747" s="123"/>
      <c r="K747" s="132" t="s">
        <v>273</v>
      </c>
      <c r="L747" s="133" t="s">
        <v>95</v>
      </c>
      <c r="M747" s="133" t="s">
        <v>95</v>
      </c>
      <c r="N747" s="133" t="s">
        <v>95</v>
      </c>
      <c r="O747" s="134" t="s">
        <v>97</v>
      </c>
    </row>
    <row r="748" spans="9:15" x14ac:dyDescent="0.25">
      <c r="I748" s="123"/>
      <c r="J748" s="123"/>
      <c r="K748" s="135">
        <v>11</v>
      </c>
      <c r="L748" s="136">
        <f t="shared" ref="L748:N749" si="134">SUMIF($G$3:$G$737,$K748,L$3:L$737)</f>
        <v>1600</v>
      </c>
      <c r="M748" s="136">
        <f t="shared" si="134"/>
        <v>21959</v>
      </c>
      <c r="N748" s="136">
        <f t="shared" si="134"/>
        <v>23559</v>
      </c>
      <c r="O748" s="136">
        <f>'[1]Tablica I.-prihodi'!E420-'[1]POSEBNI DIO-rashodi'!N748</f>
        <v>0</v>
      </c>
    </row>
    <row r="749" spans="9:15" x14ac:dyDescent="0.25">
      <c r="I749" s="123"/>
      <c r="J749" s="123"/>
      <c r="K749" s="137">
        <v>12</v>
      </c>
      <c r="L749" s="136">
        <f t="shared" si="134"/>
        <v>900310</v>
      </c>
      <c r="M749" s="136">
        <f t="shared" si="134"/>
        <v>37120</v>
      </c>
      <c r="N749" s="136">
        <f t="shared" si="134"/>
        <v>937430</v>
      </c>
      <c r="O749" s="136">
        <f>'[1]Tablica I.-prihodi'!E421-'[1]POSEBNI DIO-rashodi'!N749</f>
        <v>0</v>
      </c>
    </row>
    <row r="750" spans="9:15" x14ac:dyDescent="0.25">
      <c r="I750" s="123"/>
      <c r="J750" s="123"/>
      <c r="K750" s="138">
        <v>5103</v>
      </c>
      <c r="L750" s="136">
        <f t="shared" ref="L750:N758" si="135">SUMIF($O$3:$O$737,$K750,L$3:L$737)</f>
        <v>0</v>
      </c>
      <c r="M750" s="136">
        <f t="shared" si="135"/>
        <v>0</v>
      </c>
      <c r="N750" s="136">
        <f t="shared" si="135"/>
        <v>0</v>
      </c>
      <c r="O750" s="136">
        <f>'[1]Tablica I.-prihodi'!E422-'[1]POSEBNI DIO-rashodi'!N750</f>
        <v>0</v>
      </c>
    </row>
    <row r="751" spans="9:15" x14ac:dyDescent="0.25">
      <c r="I751" s="123"/>
      <c r="J751" s="123"/>
      <c r="K751" s="138">
        <v>526</v>
      </c>
      <c r="L751" s="136">
        <f t="shared" si="135"/>
        <v>0</v>
      </c>
      <c r="M751" s="136">
        <f t="shared" si="135"/>
        <v>0</v>
      </c>
      <c r="N751" s="136">
        <f t="shared" si="135"/>
        <v>0</v>
      </c>
      <c r="O751" s="136">
        <f>'[1]Tablica I.-prihodi'!E423-'[1]POSEBNI DIO-rashodi'!N751</f>
        <v>0</v>
      </c>
    </row>
    <row r="752" spans="9:15" x14ac:dyDescent="0.25">
      <c r="I752" s="123"/>
      <c r="J752" s="123"/>
      <c r="K752" s="138">
        <v>5212</v>
      </c>
      <c r="L752" s="136">
        <f t="shared" si="135"/>
        <v>12026</v>
      </c>
      <c r="M752" s="136">
        <f t="shared" si="135"/>
        <v>3944</v>
      </c>
      <c r="N752" s="136">
        <f t="shared" si="135"/>
        <v>15970</v>
      </c>
      <c r="O752" s="136">
        <f>'[1]Tablica I.-prihodi'!E424-'[1]POSEBNI DIO-rashodi'!N752</f>
        <v>0</v>
      </c>
    </row>
    <row r="753" spans="9:15" x14ac:dyDescent="0.25">
      <c r="I753" s="123"/>
      <c r="J753" s="123"/>
      <c r="K753" s="139">
        <v>3210</v>
      </c>
      <c r="L753" s="136">
        <f t="shared" si="135"/>
        <v>55200</v>
      </c>
      <c r="M753" s="136">
        <f t="shared" si="135"/>
        <v>0</v>
      </c>
      <c r="N753" s="136">
        <f t="shared" si="135"/>
        <v>55200</v>
      </c>
      <c r="O753" s="136">
        <f>'[1]Tablica I.-prihodi'!E425-'[1]POSEBNI DIO-rashodi'!N753</f>
        <v>0</v>
      </c>
    </row>
    <row r="754" spans="9:15" x14ac:dyDescent="0.25">
      <c r="I754" s="123"/>
      <c r="J754" s="123"/>
      <c r="K754" s="139">
        <v>4910</v>
      </c>
      <c r="L754" s="136">
        <f t="shared" si="135"/>
        <v>4500</v>
      </c>
      <c r="M754" s="136">
        <f t="shared" si="135"/>
        <v>1960</v>
      </c>
      <c r="N754" s="136">
        <f t="shared" si="135"/>
        <v>6460</v>
      </c>
      <c r="O754" s="136">
        <f>'[1]Tablica I.-prihodi'!E426-'[1]POSEBNI DIO-rashodi'!N754</f>
        <v>0</v>
      </c>
    </row>
    <row r="755" spans="9:15" x14ac:dyDescent="0.25">
      <c r="I755" s="123"/>
      <c r="J755" s="123"/>
      <c r="K755" s="139">
        <v>5410</v>
      </c>
      <c r="L755" s="136">
        <f t="shared" si="135"/>
        <v>7230800</v>
      </c>
      <c r="M755" s="136">
        <f t="shared" si="135"/>
        <v>120030</v>
      </c>
      <c r="N755" s="136">
        <f t="shared" si="135"/>
        <v>7350830</v>
      </c>
      <c r="O755" s="136">
        <f>'[1]Tablica I.-prihodi'!E427-'[1]POSEBNI DIO-rashodi'!N755</f>
        <v>0</v>
      </c>
    </row>
    <row r="756" spans="9:15" x14ac:dyDescent="0.25">
      <c r="I756" s="123"/>
      <c r="J756" s="123"/>
      <c r="K756" s="139">
        <v>6210</v>
      </c>
      <c r="L756" s="136">
        <f t="shared" si="135"/>
        <v>37000</v>
      </c>
      <c r="M756" s="136">
        <f t="shared" si="135"/>
        <v>0</v>
      </c>
      <c r="N756" s="136">
        <f t="shared" si="135"/>
        <v>37000</v>
      </c>
      <c r="O756" s="136">
        <f>'[1]Tablica I.-prihodi'!E428-'[1]POSEBNI DIO-rashodi'!N756</f>
        <v>0</v>
      </c>
    </row>
    <row r="757" spans="9:15" x14ac:dyDescent="0.25">
      <c r="I757" s="123"/>
      <c r="J757" s="123"/>
      <c r="K757" s="139">
        <v>7210</v>
      </c>
      <c r="L757" s="136">
        <f t="shared" si="135"/>
        <v>900</v>
      </c>
      <c r="M757" s="136">
        <f t="shared" si="135"/>
        <v>0</v>
      </c>
      <c r="N757" s="136">
        <f t="shared" si="135"/>
        <v>900</v>
      </c>
      <c r="O757" s="136">
        <f>'[1]Tablica I.-prihodi'!E429-'[1]POSEBNI DIO-rashodi'!N757</f>
        <v>0</v>
      </c>
    </row>
    <row r="758" spans="9:15" x14ac:dyDescent="0.25">
      <c r="I758" s="123"/>
      <c r="J758" s="123"/>
      <c r="K758" s="139">
        <v>8210</v>
      </c>
      <c r="L758" s="136">
        <f t="shared" si="135"/>
        <v>0</v>
      </c>
      <c r="M758" s="136">
        <f t="shared" si="135"/>
        <v>0</v>
      </c>
      <c r="N758" s="136">
        <f t="shared" si="135"/>
        <v>0</v>
      </c>
      <c r="O758" s="136">
        <f>'[1]Tablica I.-prihodi'!E430-'[1]POSEBNI DIO-rashodi'!N758</f>
        <v>0</v>
      </c>
    </row>
    <row r="759" spans="9:15" x14ac:dyDescent="0.25">
      <c r="I759" s="123"/>
      <c r="J759" s="123"/>
      <c r="K759" s="130"/>
      <c r="L759" s="131"/>
      <c r="M759" s="131"/>
      <c r="N759" s="131">
        <f>SUM(N748:N758)</f>
        <v>8427349</v>
      </c>
      <c r="O759" s="126"/>
    </row>
    <row r="760" spans="9:15" ht="22.5" x14ac:dyDescent="0.25">
      <c r="I760" s="123"/>
      <c r="J760" s="123"/>
      <c r="K760" s="140" t="s">
        <v>96</v>
      </c>
      <c r="L760" s="141" t="s">
        <v>97</v>
      </c>
      <c r="M760" s="141" t="s">
        <v>97</v>
      </c>
      <c r="N760" s="141" t="s">
        <v>97</v>
      </c>
      <c r="O760" s="126"/>
    </row>
    <row r="761" spans="9:15" x14ac:dyDescent="0.25">
      <c r="I761" s="123"/>
      <c r="J761" s="123"/>
      <c r="K761" s="101" t="s">
        <v>286</v>
      </c>
      <c r="L761" s="142">
        <f>'[1]Tablica I.-prihodi'!C420-'[1]POSEBNI DIO-rashodi'!L748</f>
        <v>0</v>
      </c>
      <c r="M761" s="142">
        <f>'[1]Tablica I.-prihodi'!D420-'[1]POSEBNI DIO-rashodi'!M748</f>
        <v>0</v>
      </c>
      <c r="N761" s="142">
        <f>'[1]Tablica I.-prihodi'!E420-'[1]POSEBNI DIO-rashodi'!N748</f>
        <v>0</v>
      </c>
      <c r="O761" s="126"/>
    </row>
    <row r="762" spans="9:15" x14ac:dyDescent="0.25">
      <c r="I762" s="123"/>
      <c r="J762" s="123"/>
      <c r="K762" s="178" t="s">
        <v>287</v>
      </c>
      <c r="L762" s="142">
        <f>'[1]Tablica I.-prihodi'!C421-'[1]POSEBNI DIO-rashodi'!L749</f>
        <v>0</v>
      </c>
      <c r="M762" s="142">
        <f>'[1]Tablica I.-prihodi'!D421-'[1]POSEBNI DIO-rashodi'!M749</f>
        <v>0</v>
      </c>
      <c r="N762" s="142">
        <f>'[1]Tablica I.-prihodi'!E421-'[1]POSEBNI DIO-rashodi'!N749</f>
        <v>0</v>
      </c>
      <c r="O762" s="126"/>
    </row>
    <row r="763" spans="9:15" x14ac:dyDescent="0.25">
      <c r="I763" s="123"/>
      <c r="J763" s="123"/>
      <c r="K763" s="178">
        <v>5103</v>
      </c>
      <c r="L763" s="142">
        <f>'[1]Tablica I.-prihodi'!C422-'[1]POSEBNI DIO-rashodi'!L750</f>
        <v>0</v>
      </c>
      <c r="M763" s="142">
        <f>'[1]Tablica I.-prihodi'!D422-'[1]POSEBNI DIO-rashodi'!M750</f>
        <v>0</v>
      </c>
      <c r="N763" s="142">
        <f>'[1]Tablica I.-prihodi'!E422-'[1]POSEBNI DIO-rashodi'!N750</f>
        <v>0</v>
      </c>
      <c r="O763" s="126"/>
    </row>
    <row r="764" spans="9:15" x14ac:dyDescent="0.25">
      <c r="I764" s="123"/>
      <c r="J764" s="123"/>
      <c r="K764" s="178">
        <v>526</v>
      </c>
      <c r="L764" s="142">
        <f>'[1]Tablica I.-prihodi'!C423-'[1]POSEBNI DIO-rashodi'!L751</f>
        <v>0</v>
      </c>
      <c r="M764" s="142">
        <f>'[1]Tablica I.-prihodi'!D423-'[1]POSEBNI DIO-rashodi'!M751</f>
        <v>0</v>
      </c>
      <c r="N764" s="142">
        <f>'[1]Tablica I.-prihodi'!E423-'[1]POSEBNI DIO-rashodi'!N751</f>
        <v>0</v>
      </c>
      <c r="O764" s="126"/>
    </row>
    <row r="765" spans="9:15" x14ac:dyDescent="0.25">
      <c r="I765" s="123"/>
      <c r="J765" s="123"/>
      <c r="K765" s="178" t="s">
        <v>288</v>
      </c>
      <c r="L765" s="142">
        <f>'[1]Tablica I.-prihodi'!C424-'[1]POSEBNI DIO-rashodi'!L752</f>
        <v>0</v>
      </c>
      <c r="M765" s="142">
        <f>'[1]Tablica I.-prihodi'!D424-'[1]POSEBNI DIO-rashodi'!M752</f>
        <v>0</v>
      </c>
      <c r="N765" s="142">
        <f>'[1]Tablica I.-prihodi'!E424-'[1]POSEBNI DIO-rashodi'!N752</f>
        <v>0</v>
      </c>
      <c r="O765" s="126"/>
    </row>
    <row r="766" spans="9:15" x14ac:dyDescent="0.25">
      <c r="I766" s="123"/>
      <c r="J766" s="123"/>
      <c r="K766" s="156" t="s">
        <v>289</v>
      </c>
      <c r="L766" s="142">
        <f>'[1]Tablica I.-prihodi'!C425-'[1]POSEBNI DIO-rashodi'!L753</f>
        <v>0</v>
      </c>
      <c r="M766" s="142">
        <f>'[1]Tablica I.-prihodi'!D425-'[1]POSEBNI DIO-rashodi'!M753</f>
        <v>0</v>
      </c>
      <c r="N766" s="142">
        <f>'[1]Tablica I.-prihodi'!E425-'[1]POSEBNI DIO-rashodi'!N753</f>
        <v>0</v>
      </c>
      <c r="O766" s="126"/>
    </row>
    <row r="767" spans="9:15" x14ac:dyDescent="0.25">
      <c r="I767" s="123"/>
      <c r="J767" s="123"/>
      <c r="K767" s="156" t="s">
        <v>290</v>
      </c>
      <c r="L767" s="142">
        <f>'[1]Tablica I.-prihodi'!C426-'[1]POSEBNI DIO-rashodi'!L754</f>
        <v>0</v>
      </c>
      <c r="M767" s="142">
        <f>'[1]Tablica I.-prihodi'!D426-'[1]POSEBNI DIO-rashodi'!M754</f>
        <v>0</v>
      </c>
      <c r="N767" s="142">
        <f>'[1]Tablica I.-prihodi'!E426-'[1]POSEBNI DIO-rashodi'!N754</f>
        <v>0</v>
      </c>
      <c r="O767" s="126"/>
    </row>
    <row r="768" spans="9:15" x14ac:dyDescent="0.25">
      <c r="I768" s="123"/>
      <c r="J768" s="123"/>
      <c r="K768" s="156" t="s">
        <v>291</v>
      </c>
      <c r="L768" s="142">
        <f>'[1]Tablica I.-prihodi'!C427-'[1]POSEBNI DIO-rashodi'!L755</f>
        <v>0</v>
      </c>
      <c r="M768" s="142">
        <f>'[1]Tablica I.-prihodi'!D427-'[1]POSEBNI DIO-rashodi'!M755</f>
        <v>0</v>
      </c>
      <c r="N768" s="142">
        <f>'[1]Tablica I.-prihodi'!E427-'[1]POSEBNI DIO-rashodi'!N755</f>
        <v>0</v>
      </c>
      <c r="O768" s="126"/>
    </row>
    <row r="769" spans="8:15" x14ac:dyDescent="0.25">
      <c r="I769" s="123"/>
      <c r="J769" s="123"/>
      <c r="K769" s="156" t="s">
        <v>292</v>
      </c>
      <c r="L769" s="142">
        <f>'[1]Tablica I.-prihodi'!C428-'[1]POSEBNI DIO-rashodi'!L756</f>
        <v>0</v>
      </c>
      <c r="M769" s="142">
        <f>'[1]Tablica I.-prihodi'!D428-'[1]POSEBNI DIO-rashodi'!M756</f>
        <v>0</v>
      </c>
      <c r="N769" s="142">
        <f>'[1]Tablica I.-prihodi'!E428-'[1]POSEBNI DIO-rashodi'!N756</f>
        <v>0</v>
      </c>
      <c r="O769" s="126"/>
    </row>
    <row r="770" spans="8:15" x14ac:dyDescent="0.25">
      <c r="I770" s="123"/>
      <c r="J770" s="123"/>
      <c r="K770" s="156" t="s">
        <v>293</v>
      </c>
      <c r="L770" s="142">
        <f>'[1]Tablica I.-prihodi'!C429-'[1]POSEBNI DIO-rashodi'!L757</f>
        <v>0</v>
      </c>
      <c r="M770" s="142">
        <f>'[1]Tablica I.-prihodi'!D429-'[1]POSEBNI DIO-rashodi'!M757</f>
        <v>0</v>
      </c>
      <c r="N770" s="142">
        <f>'[1]Tablica I.-prihodi'!E429-'[1]POSEBNI DIO-rashodi'!N757</f>
        <v>0</v>
      </c>
      <c r="O770" s="126"/>
    </row>
    <row r="771" spans="8:15" x14ac:dyDescent="0.25">
      <c r="I771" s="123"/>
      <c r="J771" s="123"/>
      <c r="K771" s="139">
        <v>8210</v>
      </c>
      <c r="L771" s="142">
        <f>'[1]Tablica I.-prihodi'!C430-'[1]POSEBNI DIO-rashodi'!L758</f>
        <v>0</v>
      </c>
      <c r="M771" s="142">
        <f>'[1]Tablica I.-prihodi'!D430-'[1]POSEBNI DIO-rashodi'!M758</f>
        <v>0</v>
      </c>
      <c r="N771" s="142">
        <f>'[1]Tablica I.-prihodi'!E430-'[1]POSEBNI DIO-rashodi'!N758</f>
        <v>0</v>
      </c>
      <c r="O771" s="126"/>
    </row>
    <row r="772" spans="8:15" x14ac:dyDescent="0.25">
      <c r="I772" s="123"/>
      <c r="J772" s="123"/>
      <c r="K772" s="130"/>
      <c r="L772" s="131"/>
      <c r="M772" s="131"/>
      <c r="N772" s="131"/>
      <c r="O772" s="126"/>
    </row>
    <row r="774" spans="8:15" x14ac:dyDescent="0.25">
      <c r="H774" s="197"/>
      <c r="I774" s="186"/>
      <c r="J774" s="187"/>
    </row>
    <row r="775" spans="8:15" x14ac:dyDescent="0.25">
      <c r="H775" s="197" t="s">
        <v>297</v>
      </c>
      <c r="I775" s="198"/>
      <c r="J775" s="199" t="s">
        <v>299</v>
      </c>
      <c r="L775" s="199" t="s">
        <v>299</v>
      </c>
    </row>
    <row r="776" spans="8:15" x14ac:dyDescent="0.25">
      <c r="H776" s="197" t="s">
        <v>298</v>
      </c>
      <c r="I776" s="198"/>
      <c r="J776" s="199" t="s">
        <v>300</v>
      </c>
      <c r="L776" s="199" t="s">
        <v>300</v>
      </c>
    </row>
  </sheetData>
  <conditionalFormatting sqref="I1 I737:I1048576">
    <cfRule type="cellIs" dxfId="46" priority="46" operator="equal">
      <formula>9999</formula>
    </cfRule>
  </conditionalFormatting>
  <conditionalFormatting sqref="H2 H737:H1048576 H592:H600">
    <cfRule type="cellIs" dxfId="45" priority="45" operator="between">
      <formula>3100</formula>
      <formula>5999</formula>
    </cfRule>
  </conditionalFormatting>
  <conditionalFormatting sqref="O759:O1048576 O1:O2 O737:O747 O112:O581 O583:O735">
    <cfRule type="cellIs" dxfId="44" priority="41" operator="equal">
      <formula>8210</formula>
    </cfRule>
    <cfRule type="cellIs" dxfId="43" priority="42" operator="equal">
      <formula>6210</formula>
    </cfRule>
    <cfRule type="cellIs" dxfId="42" priority="43" operator="equal">
      <formula>5410</formula>
    </cfRule>
    <cfRule type="cellIs" dxfId="41" priority="44" operator="equal">
      <formula>4910</formula>
    </cfRule>
  </conditionalFormatting>
  <conditionalFormatting sqref="I736">
    <cfRule type="cellIs" dxfId="40" priority="40" operator="equal">
      <formula>9999</formula>
    </cfRule>
  </conditionalFormatting>
  <conditionalFormatting sqref="H449:H481 H483:H499 H501:H530 H406:H447 H532:H581 H602:H736 H3:H16 H31:H35 H37:H93 H106:H110 H112:H404">
    <cfRule type="cellIs" dxfId="39" priority="39" operator="between">
      <formula>3100</formula>
      <formula>5999</formula>
    </cfRule>
  </conditionalFormatting>
  <conditionalFormatting sqref="H448">
    <cfRule type="cellIs" dxfId="38" priority="38" operator="between">
      <formula>3100</formula>
      <formula>5999</formula>
    </cfRule>
  </conditionalFormatting>
  <conditionalFormatting sqref="H482">
    <cfRule type="cellIs" dxfId="37" priority="37" operator="between">
      <formula>3100</formula>
      <formula>5999</formula>
    </cfRule>
  </conditionalFormatting>
  <conditionalFormatting sqref="H601">
    <cfRule type="cellIs" dxfId="36" priority="36" operator="between">
      <formula>3100</formula>
      <formula>5999</formula>
    </cfRule>
  </conditionalFormatting>
  <conditionalFormatting sqref="H500">
    <cfRule type="cellIs" dxfId="35" priority="35" operator="between">
      <formula>3100</formula>
      <formula>5999</formula>
    </cfRule>
  </conditionalFormatting>
  <conditionalFormatting sqref="H405">
    <cfRule type="cellIs" dxfId="34" priority="34" operator="between">
      <formula>3100</formula>
      <formula>5999</formula>
    </cfRule>
  </conditionalFormatting>
  <conditionalFormatting sqref="H531">
    <cfRule type="cellIs" dxfId="33" priority="33" operator="between">
      <formula>3100</formula>
      <formula>5999</formula>
    </cfRule>
  </conditionalFormatting>
  <conditionalFormatting sqref="H17:H30">
    <cfRule type="cellIs" dxfId="32" priority="32" operator="between">
      <formula>3100</formula>
      <formula>5999</formula>
    </cfRule>
  </conditionalFormatting>
  <conditionalFormatting sqref="I17:I30">
    <cfRule type="cellIs" dxfId="31" priority="31" operator="equal">
      <formula>"x"</formula>
    </cfRule>
  </conditionalFormatting>
  <conditionalFormatting sqref="H36">
    <cfRule type="cellIs" dxfId="30" priority="30" operator="between">
      <formula>3100</formula>
      <formula>5999</formula>
    </cfRule>
  </conditionalFormatting>
  <conditionalFormatting sqref="I36">
    <cfRule type="cellIs" dxfId="29" priority="29" operator="equal">
      <formula>"x"</formula>
    </cfRule>
  </conditionalFormatting>
  <conditionalFormatting sqref="H105">
    <cfRule type="cellIs" dxfId="28" priority="26" operator="between">
      <formula>3100</formula>
      <formula>5999</formula>
    </cfRule>
  </conditionalFormatting>
  <conditionalFormatting sqref="H94:H104">
    <cfRule type="cellIs" dxfId="27" priority="28" operator="between">
      <formula>3100</formula>
      <formula>5999</formula>
    </cfRule>
  </conditionalFormatting>
  <conditionalFormatting sqref="I94:I104">
    <cfRule type="cellIs" dxfId="26" priority="27" operator="equal">
      <formula>"x"</formula>
    </cfRule>
  </conditionalFormatting>
  <conditionalFormatting sqref="H111">
    <cfRule type="cellIs" dxfId="25" priority="25" operator="between">
      <formula>3100</formula>
      <formula>5999</formula>
    </cfRule>
  </conditionalFormatting>
  <conditionalFormatting sqref="I111">
    <cfRule type="cellIs" dxfId="24" priority="24" operator="equal">
      <formula>"x"</formula>
    </cfRule>
  </conditionalFormatting>
  <conditionalFormatting sqref="O3:O16 O31:O35 O37:O93 O106:O110">
    <cfRule type="cellIs" dxfId="23" priority="20" operator="equal">
      <formula>8210</formula>
    </cfRule>
    <cfRule type="cellIs" dxfId="22" priority="21" operator="equal">
      <formula>6210</formula>
    </cfRule>
    <cfRule type="cellIs" dxfId="21" priority="22" operator="equal">
      <formula>5410</formula>
    </cfRule>
    <cfRule type="cellIs" dxfId="20" priority="23" operator="equal">
      <formula>4910</formula>
    </cfRule>
  </conditionalFormatting>
  <conditionalFormatting sqref="O36">
    <cfRule type="cellIs" dxfId="19" priority="16" operator="equal">
      <formula>8210</formula>
    </cfRule>
    <cfRule type="cellIs" dxfId="18" priority="17" operator="equal">
      <formula>6210</formula>
    </cfRule>
    <cfRule type="cellIs" dxfId="17" priority="18" operator="equal">
      <formula>5410</formula>
    </cfRule>
    <cfRule type="cellIs" dxfId="16" priority="19" operator="equal">
      <formula>4910</formula>
    </cfRule>
  </conditionalFormatting>
  <conditionalFormatting sqref="O105">
    <cfRule type="cellIs" dxfId="15" priority="12" operator="equal">
      <formula>8210</formula>
    </cfRule>
    <cfRule type="cellIs" dxfId="14" priority="13" operator="equal">
      <formula>6210</formula>
    </cfRule>
    <cfRule type="cellIs" dxfId="13" priority="14" operator="equal">
      <formula>5410</formula>
    </cfRule>
    <cfRule type="cellIs" dxfId="12" priority="15" operator="equal">
      <formula>4910</formula>
    </cfRule>
  </conditionalFormatting>
  <conditionalFormatting sqref="O111">
    <cfRule type="cellIs" dxfId="11" priority="8" operator="equal">
      <formula>8210</formula>
    </cfRule>
    <cfRule type="cellIs" dxfId="10" priority="9" operator="equal">
      <formula>6210</formula>
    </cfRule>
    <cfRule type="cellIs" dxfId="9" priority="10" operator="equal">
      <formula>5410</formula>
    </cfRule>
    <cfRule type="cellIs" dxfId="8" priority="11" operator="equal">
      <formula>4910</formula>
    </cfRule>
  </conditionalFormatting>
  <conditionalFormatting sqref="H583:H591">
    <cfRule type="cellIs" dxfId="7" priority="7" operator="between">
      <formula>3100</formula>
      <formula>5999</formula>
    </cfRule>
  </conditionalFormatting>
  <conditionalFormatting sqref="I583:I591">
    <cfRule type="cellIs" dxfId="6" priority="6" operator="equal">
      <formula>"x"</formula>
    </cfRule>
  </conditionalFormatting>
  <conditionalFormatting sqref="H582">
    <cfRule type="cellIs" dxfId="5" priority="5" operator="between">
      <formula>3100</formula>
      <formula>5999</formula>
    </cfRule>
  </conditionalFormatting>
  <conditionalFormatting sqref="O582">
    <cfRule type="cellIs" dxfId="4" priority="1" operator="equal">
      <formula>8210</formula>
    </cfRule>
    <cfRule type="cellIs" dxfId="3" priority="2" operator="equal">
      <formula>6210</formula>
    </cfRule>
    <cfRule type="cellIs" dxfId="2" priority="3" operator="equal">
      <formula>5410</formula>
    </cfRule>
    <cfRule type="cellIs" dxfId="1" priority="4" operator="equal">
      <formula>4910</formula>
    </cfRule>
  </conditionalFormatting>
  <pageMargins left="0" right="0" top="0" bottom="0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9" sqref="A19"/>
    </sheetView>
  </sheetViews>
  <sheetFormatPr defaultRowHeight="12.75" x14ac:dyDescent="0.2"/>
  <cols>
    <col min="1" max="1" width="4.28515625" style="5" customWidth="1"/>
    <col min="2" max="2" width="42.140625" style="5" customWidth="1"/>
    <col min="3" max="5" width="13.5703125" style="5" customWidth="1"/>
    <col min="6" max="16384" width="9.140625" style="5"/>
  </cols>
  <sheetData>
    <row r="1" spans="1:5" ht="25.5" x14ac:dyDescent="0.2">
      <c r="A1" s="202" t="s">
        <v>274</v>
      </c>
      <c r="B1" s="202"/>
      <c r="C1" s="4" t="s">
        <v>2</v>
      </c>
      <c r="D1" s="4" t="s">
        <v>3</v>
      </c>
      <c r="E1" s="4" t="s">
        <v>4</v>
      </c>
    </row>
    <row r="2" spans="1:5" x14ac:dyDescent="0.2">
      <c r="A2" s="6">
        <v>6</v>
      </c>
      <c r="B2" s="7" t="s">
        <v>275</v>
      </c>
      <c r="C2" s="8">
        <f>'[1]Tablica I.-prihodi'!C412</f>
        <v>8191336</v>
      </c>
      <c r="D2" s="8">
        <f>'[1]Tablica I.-prihodi'!D412</f>
        <v>143969</v>
      </c>
      <c r="E2" s="8">
        <f>'[1]Tablica I.-prihodi'!E412</f>
        <v>8335305</v>
      </c>
    </row>
    <row r="3" spans="1:5" ht="25.5" x14ac:dyDescent="0.2">
      <c r="A3" s="6">
        <v>7</v>
      </c>
      <c r="B3" s="7" t="s">
        <v>276</v>
      </c>
      <c r="C3" s="8">
        <f>'[1]Tablica I.-prihodi'!C413</f>
        <v>900</v>
      </c>
      <c r="D3" s="8">
        <f>'[1]Tablica I.-prihodi'!D413</f>
        <v>0</v>
      </c>
      <c r="E3" s="8">
        <f>'[1]Tablica I.-prihodi'!E413</f>
        <v>900</v>
      </c>
    </row>
    <row r="4" spans="1:5" s="12" customFormat="1" x14ac:dyDescent="0.2">
      <c r="A4" s="9"/>
      <c r="B4" s="10" t="s">
        <v>277</v>
      </c>
      <c r="C4" s="11">
        <f>SUM(C2:C3)</f>
        <v>8192236</v>
      </c>
      <c r="D4" s="11">
        <f>SUM(D2:D3)</f>
        <v>143969</v>
      </c>
      <c r="E4" s="11">
        <f>SUM(E2:E3)</f>
        <v>8336205</v>
      </c>
    </row>
    <row r="5" spans="1:5" x14ac:dyDescent="0.2">
      <c r="A5" s="13"/>
      <c r="B5" s="7"/>
      <c r="C5" s="8"/>
      <c r="D5" s="8"/>
      <c r="E5" s="8"/>
    </row>
    <row r="6" spans="1:5" x14ac:dyDescent="0.2">
      <c r="A6" s="6">
        <v>3</v>
      </c>
      <c r="B6" s="7" t="s">
        <v>278</v>
      </c>
      <c r="C6" s="8">
        <f>'[1]POSEBNI DIO-rashodi'!L740</f>
        <v>8218736</v>
      </c>
      <c r="D6" s="8">
        <f>'[1]POSEBNI DIO-rashodi'!M740</f>
        <v>126893</v>
      </c>
      <c r="E6" s="8">
        <f>'[1]POSEBNI DIO-rashodi'!N740</f>
        <v>8345629</v>
      </c>
    </row>
    <row r="7" spans="1:5" ht="25.5" x14ac:dyDescent="0.2">
      <c r="A7" s="6">
        <v>4</v>
      </c>
      <c r="B7" s="7" t="s">
        <v>279</v>
      </c>
      <c r="C7" s="8">
        <f>'[1]POSEBNI DIO-rashodi'!L741</f>
        <v>23600</v>
      </c>
      <c r="D7" s="8">
        <f>'[1]POSEBNI DIO-rashodi'!M741</f>
        <v>58120</v>
      </c>
      <c r="E7" s="8">
        <f>'[1]POSEBNI DIO-rashodi'!N741</f>
        <v>81720</v>
      </c>
    </row>
    <row r="8" spans="1:5" s="12" customFormat="1" x14ac:dyDescent="0.2">
      <c r="A8" s="9"/>
      <c r="B8" s="10" t="s">
        <v>280</v>
      </c>
      <c r="C8" s="11">
        <f>SUM(C6:C7)</f>
        <v>8242336</v>
      </c>
      <c r="D8" s="11">
        <f>SUM(D6:D7)</f>
        <v>185013</v>
      </c>
      <c r="E8" s="11">
        <f>SUM(E6:E7)</f>
        <v>8427349</v>
      </c>
    </row>
    <row r="9" spans="1:5" x14ac:dyDescent="0.2">
      <c r="A9" s="13"/>
      <c r="B9" s="7"/>
      <c r="C9" s="8"/>
      <c r="D9" s="8"/>
      <c r="E9" s="8"/>
    </row>
    <row r="10" spans="1:5" ht="25.5" x14ac:dyDescent="0.2">
      <c r="A10" s="6">
        <v>8</v>
      </c>
      <c r="B10" s="7" t="s">
        <v>281</v>
      </c>
      <c r="C10" s="8">
        <f>'[1]Tablica I.-prihodi'!C414</f>
        <v>0</v>
      </c>
      <c r="D10" s="8">
        <f>'[1]Tablica I.-prihodi'!D414</f>
        <v>0</v>
      </c>
      <c r="E10" s="8">
        <f>'[1]Tablica I.-prihodi'!E414</f>
        <v>0</v>
      </c>
    </row>
    <row r="11" spans="1:5" ht="25.5" x14ac:dyDescent="0.2">
      <c r="A11" s="6">
        <v>5</v>
      </c>
      <c r="B11" s="7" t="s">
        <v>282</v>
      </c>
      <c r="C11" s="8">
        <f>'[1]POSEBNI DIO-rashodi'!L742</f>
        <v>0</v>
      </c>
      <c r="D11" s="8">
        <f>'[1]POSEBNI DIO-rashodi'!M742</f>
        <v>0</v>
      </c>
      <c r="E11" s="8">
        <f>'[1]POSEBNI DIO-rashodi'!N742</f>
        <v>0</v>
      </c>
    </row>
    <row r="12" spans="1:5" s="12" customFormat="1" x14ac:dyDescent="0.2">
      <c r="A12" s="14"/>
      <c r="B12" s="10" t="s">
        <v>283</v>
      </c>
      <c r="C12" s="11">
        <f>C10-C11</f>
        <v>0</v>
      </c>
      <c r="D12" s="11">
        <f>D10-D11</f>
        <v>0</v>
      </c>
      <c r="E12" s="11">
        <f>E10-E11</f>
        <v>0</v>
      </c>
    </row>
    <row r="13" spans="1:5" x14ac:dyDescent="0.2">
      <c r="A13" s="6"/>
      <c r="B13" s="7"/>
      <c r="C13" s="8"/>
      <c r="D13" s="8"/>
      <c r="E13" s="8"/>
    </row>
    <row r="14" spans="1:5" s="12" customFormat="1" ht="25.5" x14ac:dyDescent="0.2">
      <c r="A14" s="14">
        <v>92</v>
      </c>
      <c r="B14" s="10" t="s">
        <v>284</v>
      </c>
      <c r="C14" s="11">
        <f>'[1]Tablica I.-prihodi'!C415</f>
        <v>50100</v>
      </c>
      <c r="D14" s="11">
        <f>'[1]Tablica I.-prihodi'!D415</f>
        <v>41044</v>
      </c>
      <c r="E14" s="11">
        <f>'[1]Tablica I.-prihodi'!E415</f>
        <v>91144</v>
      </c>
    </row>
    <row r="15" spans="1:5" x14ac:dyDescent="0.2">
      <c r="A15" s="15"/>
      <c r="B15" s="16" t="s">
        <v>285</v>
      </c>
      <c r="C15" s="17">
        <f>C2+C3+C10+C14-C6-C7-C11</f>
        <v>0</v>
      </c>
      <c r="D15" s="17">
        <f>D2+D3+D10+D14-D6-D7-D11</f>
        <v>0</v>
      </c>
      <c r="E15" s="17">
        <f>E2+E3+E10+E14-E6-E7-E11</f>
        <v>0</v>
      </c>
    </row>
    <row r="19" spans="1:4" x14ac:dyDescent="0.2">
      <c r="A19" s="197"/>
    </row>
    <row r="20" spans="1:4" x14ac:dyDescent="0.2">
      <c r="A20" s="197" t="s">
        <v>297</v>
      </c>
      <c r="D20" s="199" t="s">
        <v>299</v>
      </c>
    </row>
    <row r="21" spans="1:4" x14ac:dyDescent="0.2">
      <c r="A21" s="197" t="s">
        <v>298</v>
      </c>
      <c r="D21" s="199" t="s">
        <v>300</v>
      </c>
    </row>
  </sheetData>
  <mergeCells count="1">
    <mergeCell ref="A1:B1"/>
  </mergeCells>
  <conditionalFormatting sqref="A19:A21">
    <cfRule type="cellIs" dxfId="0" priority="1" operator="between">
      <formula>3100</formula>
      <formula>5999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TBL1-PRIHODI</vt:lpstr>
      <vt:lpstr>POSEBNI DIO - RASHODI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2020-09-04T10:41:43Z</dcterms:modified>
</cp:coreProperties>
</file>