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-120" yWindow="-120" windowWidth="25440" windowHeight="15390" tabRatio="747" firstSheet="1" activeTab="2"/>
  </bookViews>
  <sheets>
    <sheet name="SAŽETAK1" sheetId="1" state="hidden" r:id="rId1"/>
    <sheet name="SAŽETAK" sheetId="9" r:id="rId2"/>
    <sheet name=" Račun prihoda i rashoda" sheetId="2" r:id="rId3"/>
    <sheet name="Prihodi i rashodi po izvorima" sheetId="3" r:id="rId4"/>
    <sheet name="Rashodi prema funkcijskoj kl" sheetId="5" r:id="rId5"/>
    <sheet name="Račun financiranja" sheetId="4" r:id="rId6"/>
    <sheet name="Račun financiranja po izvorima" sheetId="6" state="hidden" r:id="rId7"/>
    <sheet name="POSEBNI DIO" sheetId="7" r:id="rId8"/>
    <sheet name="za obrazloženje" sheetId="8" state="hidden" r:id="rId9"/>
  </sheets>
  <externalReferences>
    <externalReference r:id="rId10"/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0" i="2" s="1"/>
  <c r="B20" i="3"/>
  <c r="D57" i="2" l="1"/>
  <c r="B48" i="3"/>
  <c r="D29" i="1" l="1"/>
  <c r="E29" i="1"/>
  <c r="F29" i="1"/>
  <c r="H27" i="9" l="1"/>
  <c r="H34" i="9" s="1"/>
  <c r="H12" i="9"/>
  <c r="I12" i="9"/>
  <c r="I11" i="9" s="1"/>
  <c r="J12" i="9"/>
  <c r="H13" i="9"/>
  <c r="H11" i="9" s="1"/>
  <c r="I13" i="9"/>
  <c r="J13" i="9"/>
  <c r="H9" i="9"/>
  <c r="H8" i="9" s="1"/>
  <c r="I9" i="9"/>
  <c r="I8" i="9" s="1"/>
  <c r="J9" i="9"/>
  <c r="J21" i="9"/>
  <c r="I21" i="9"/>
  <c r="H21" i="9"/>
  <c r="G21" i="9"/>
  <c r="F21" i="9"/>
  <c r="J8" i="9"/>
  <c r="J11" i="9" l="1"/>
  <c r="I14" i="9"/>
  <c r="I22" i="9" s="1"/>
  <c r="H14" i="9"/>
  <c r="H22" i="9" s="1"/>
  <c r="J14" i="9"/>
  <c r="J22" i="9" s="1"/>
  <c r="J35" i="9" l="1"/>
  <c r="I35" i="9"/>
  <c r="H28" i="9"/>
  <c r="H35" i="9"/>
  <c r="H29" i="9" l="1"/>
  <c r="I27" i="9"/>
  <c r="I28" i="9" s="1"/>
  <c r="B27" i="1" l="1"/>
  <c r="F27" i="9"/>
  <c r="F34" i="9" s="1"/>
  <c r="I29" i="9"/>
  <c r="J27" i="9"/>
  <c r="J28" i="9" s="1"/>
  <c r="J29" i="9" s="1"/>
  <c r="E73" i="7"/>
  <c r="E72" i="7" s="1"/>
  <c r="F73" i="7"/>
  <c r="F72" i="7" s="1"/>
  <c r="G73" i="7"/>
  <c r="G72" i="7" s="1"/>
  <c r="E30" i="7"/>
  <c r="E29" i="7" s="1"/>
  <c r="F30" i="7"/>
  <c r="F29" i="7" s="1"/>
  <c r="G30" i="7"/>
  <c r="G29" i="7" s="1"/>
  <c r="E41" i="7"/>
  <c r="E40" i="7" s="1"/>
  <c r="F41" i="7"/>
  <c r="F40" i="7" s="1"/>
  <c r="G41" i="7"/>
  <c r="G40" i="7" s="1"/>
  <c r="E38" i="7"/>
  <c r="E37" i="7" s="1"/>
  <c r="F38" i="7"/>
  <c r="F37" i="7" s="1"/>
  <c r="G38" i="7"/>
  <c r="G37" i="7" s="1"/>
  <c r="E23" i="7"/>
  <c r="E22" i="7" s="1"/>
  <c r="F23" i="7"/>
  <c r="F22" i="7" s="1"/>
  <c r="G23" i="7"/>
  <c r="G22" i="7" s="1"/>
  <c r="D32" i="8"/>
  <c r="D13" i="8"/>
  <c r="F13" i="8"/>
  <c r="F57" i="2"/>
  <c r="G57" i="2"/>
  <c r="H57" i="2"/>
  <c r="C11" i="5" l="1"/>
  <c r="C10" i="5" s="1"/>
  <c r="E21" i="8"/>
  <c r="D21" i="8"/>
  <c r="E30" i="8"/>
  <c r="E25" i="8"/>
  <c r="E13" i="8"/>
  <c r="F21" i="8"/>
  <c r="D30" i="8"/>
  <c r="D25" i="8"/>
  <c r="D7" i="8" s="1"/>
  <c r="D48" i="3"/>
  <c r="C29" i="3"/>
  <c r="F20" i="3"/>
  <c r="D29" i="3"/>
  <c r="D20" i="3"/>
  <c r="E20" i="3"/>
  <c r="E29" i="3"/>
  <c r="B30" i="3"/>
  <c r="F48" i="3"/>
  <c r="E48" i="3"/>
  <c r="C27" i="1"/>
  <c r="E58" i="2"/>
  <c r="D30" i="3" l="1"/>
  <c r="D31" i="8"/>
  <c r="D33" i="8" s="1"/>
  <c r="E7" i="8"/>
  <c r="F25" i="8"/>
  <c r="F7" i="8" s="1"/>
  <c r="F30" i="8"/>
  <c r="F29" i="3"/>
  <c r="F30" i="3" s="1"/>
  <c r="E30" i="3"/>
  <c r="C20" i="3" l="1"/>
  <c r="C30" i="3" s="1"/>
  <c r="C48" i="3"/>
  <c r="E28" i="2"/>
  <c r="E10" i="2"/>
  <c r="C9" i="1" s="1"/>
  <c r="C8" i="1" l="1"/>
  <c r="G9" i="9"/>
  <c r="G8" i="9" s="1"/>
  <c r="C12" i="1"/>
  <c r="G12" i="9" s="1"/>
  <c r="B13" i="1" l="1"/>
  <c r="F13" i="9" s="1"/>
  <c r="B11" i="5"/>
  <c r="B10" i="5" s="1"/>
  <c r="B9" i="1" l="1"/>
  <c r="C13" i="1"/>
  <c r="E57" i="2"/>
  <c r="E59" i="2" s="1"/>
  <c r="D28" i="2"/>
  <c r="C11" i="1" l="1"/>
  <c r="C14" i="1" s="1"/>
  <c r="C29" i="1" s="1"/>
  <c r="G13" i="9"/>
  <c r="G11" i="9" s="1"/>
  <c r="G14" i="9" s="1"/>
  <c r="B8" i="1"/>
  <c r="F9" i="9"/>
  <c r="F8" i="9" s="1"/>
  <c r="B31" i="3"/>
  <c r="B32" i="3" s="1"/>
  <c r="D58" i="2"/>
  <c r="B12" i="1"/>
  <c r="F12" i="9" l="1"/>
  <c r="F11" i="9" s="1"/>
  <c r="B11" i="1"/>
  <c r="G35" i="9"/>
  <c r="G22" i="9"/>
  <c r="F14" i="9"/>
  <c r="F22" i="9" s="1"/>
  <c r="B14" i="1"/>
  <c r="B29" i="1" s="1"/>
  <c r="D59" i="2"/>
  <c r="G34" i="9" l="1"/>
  <c r="G28" i="9"/>
  <c r="G29" i="9" s="1"/>
  <c r="F28" i="9"/>
  <c r="F29" i="9" s="1"/>
  <c r="F36" i="9"/>
  <c r="F37" i="9" s="1"/>
  <c r="G37" i="9"/>
  <c r="H37" i="9" s="1"/>
  <c r="I34" i="9" s="1"/>
  <c r="I37" i="9" s="1"/>
  <c r="J34" i="9" s="1"/>
  <c r="J37" i="9" s="1"/>
</calcChain>
</file>

<file path=xl/sharedStrings.xml><?xml version="1.0" encoding="utf-8"?>
<sst xmlns="http://schemas.openxmlformats.org/spreadsheetml/2006/main" count="466" uniqueCount="185">
  <si>
    <t>I. OPĆI DIO</t>
  </si>
  <si>
    <t>A) SAŽETAK RAČUNA PRIHODA I RASHODA</t>
  </si>
  <si>
    <t>Projekcija za 2025.</t>
  </si>
  <si>
    <t>Projekcija za 2026.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</si>
  <si>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</si>
  <si>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</si>
  <si>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</si>
  <si>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</si>
  <si>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</si>
  <si>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</si>
  <si>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</si>
  <si>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</si>
  <si>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</si>
  <si>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</si>
  <si>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</si>
  <si>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</si>
  <si>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PRETHODNIH GODINA*</t>
  </si>
  <si>
    <t>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</si>
  <si>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</si>
  <si>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</si>
  <si>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A) RAČUN PRIHODA I RASHODA</t>
  </si>
  <si>
    <t>Konto</t>
  </si>
  <si>
    <t>Izvor</t>
  </si>
  <si>
    <t>Naziv prihoda</t>
  </si>
  <si>
    <t>6</t>
  </si>
  <si>
    <t>Prihodi poslovanja</t>
  </si>
  <si>
    <t>63</t>
  </si>
  <si>
    <t>Pomoći iz inozemstva i od subjekata unutar općeg proračuna</t>
  </si>
  <si>
    <t>54</t>
  </si>
  <si>
    <t>POMOĆI - KORISNICI</t>
  </si>
  <si>
    <t>65</t>
  </si>
  <si>
    <t>Prihodi od upravnih i administrativnih pristojbi, pristojbi po posebnim propisima i naknada</t>
  </si>
  <si>
    <t>49</t>
  </si>
  <si>
    <t>PRIHODI ZA POSEBNE NAMJENE -  KORISNICI</t>
  </si>
  <si>
    <t>66</t>
  </si>
  <si>
    <t>Prihodi od prodaje proizvoda i robe te pruženih usluga i prihodi od donacija</t>
  </si>
  <si>
    <t>32</t>
  </si>
  <si>
    <t>VLASTITI PRIHODI - PRORAČUNSKI KORISNICI</t>
  </si>
  <si>
    <t>62</t>
  </si>
  <si>
    <t>UGOVORI DONACIJE - KORISNICI</t>
  </si>
  <si>
    <t>67</t>
  </si>
  <si>
    <t>Prihodi iz nadležnog proračuna i od HZZO-a temeljem ugovornih obveza</t>
  </si>
  <si>
    <t>11</t>
  </si>
  <si>
    <t>OPĆI PRIHODI I PRIMICI - ŽUPANIJSKI PRORAČUN</t>
  </si>
  <si>
    <t>46</t>
  </si>
  <si>
    <t>PRIHODI ZA POSEBNE NAMJENE - DECENTRALIZACIJA - SREDNJE ŠKOLSTVO</t>
  </si>
  <si>
    <t>52</t>
  </si>
  <si>
    <t>POMOĆI - ŽUPANIJSKI PRORAČUN - SHEMA VOĆE. POVRĆE I MLIJEKO</t>
  </si>
  <si>
    <t>Naziv rashoda</t>
  </si>
  <si>
    <t>3</t>
  </si>
  <si>
    <t>Rashodi poslovanja</t>
  </si>
  <si>
    <t>31</t>
  </si>
  <si>
    <t>Rashodi za zaposlene</t>
  </si>
  <si>
    <t>Materijalni rashodi</t>
  </si>
  <si>
    <t>34</t>
  </si>
  <si>
    <t>Financijski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</si>
  <si>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</si>
  <si>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</si>
  <si>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</si>
  <si>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</si>
  <si>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</si>
  <si>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</si>
  <si>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B) RAČUN FINANCIRANJA</t>
  </si>
  <si>
    <t>Naziv</t>
  </si>
  <si>
    <t xml:space="preserve">A) RAČUN PRIHODA I RASHODA </t>
  </si>
  <si>
    <t>RASHODI PREMA FUNKCIJSKOJ KLASIFIKACIJI</t>
  </si>
  <si>
    <t>Brojčana oznaka i naziv</t>
  </si>
  <si>
    <t>UKUPNO RASHODI</t>
  </si>
  <si>
    <t>09 Obrazovanje</t>
  </si>
  <si>
    <t>091 Predškolsko i osnovno obrazovanje</t>
  </si>
  <si>
    <t>092 Srednjoškolsko  obrazovanje</t>
  </si>
  <si>
    <t>096 Dodatne usluge u obrazovanju</t>
  </si>
  <si>
    <t>II. POSEBNI DIO</t>
  </si>
  <si>
    <t>Šifra</t>
  </si>
  <si>
    <t>PROGRAM    1207</t>
  </si>
  <si>
    <t>RAZVOJ ODGOJNO-OBRAZOVNOG SUSTAVA</t>
  </si>
  <si>
    <t>Aktivnost A1207 04</t>
  </si>
  <si>
    <t>ORGANIZACIJA I IZVOĐENJE NATJECANJA I SMOTRI</t>
  </si>
  <si>
    <t>Izvor financiranja   11</t>
  </si>
  <si>
    <t>Kapitalni projekt K1207 17</t>
  </si>
  <si>
    <t>SUFINANCIRANJE OBAVEZNE ŠKOLSKE LEKTIRE U OSNOVNIM I SREDNJIM ŠKOLAMA</t>
  </si>
  <si>
    <t>Tekući projekt T1207 20</t>
  </si>
  <si>
    <t>SHEMA - VOĆE, POVRĆE I MLIJEKO</t>
  </si>
  <si>
    <t>Izvor financiranja   52</t>
  </si>
  <si>
    <t>POMOĆI - ŽUPANIJSKI PRORAČUN - EU PROJEKTI</t>
  </si>
  <si>
    <t>PROGRAM    7007</t>
  </si>
  <si>
    <t>FINANCIRANJE SREDNJEG ŠKOLSTVA PREMA MINIMALNOM STANDARDU</t>
  </si>
  <si>
    <t>Kapitalni projekt K7007 08</t>
  </si>
  <si>
    <t>IZGRADNJA, REKONSTRUKCIJA I OPREMANJE OBJEKATA SREDNJEG ŠKOLSTVA</t>
  </si>
  <si>
    <t>Izvor financiranja   46</t>
  </si>
  <si>
    <t>PRIHODI ZA POSEBNE NAMJENE - DECENTRALIZACIJA</t>
  </si>
  <si>
    <t>Aktivnost A7007 05</t>
  </si>
  <si>
    <t>FINANCIRANJE OPĆIH TROŠKOVA SREDNJEG ŠKOLSTVA</t>
  </si>
  <si>
    <t>Aktivnost A7007 06</t>
  </si>
  <si>
    <t>FINANCIRANJE STVARNIH TROŠKOVA SREDNJEG ŠKOLSTVA</t>
  </si>
  <si>
    <t>PROGRAM    7011</t>
  </si>
  <si>
    <t>FINANCIRANJE ŠKOLSTVA IZVAN ŽUPANIJSKOG PRORAČUNA</t>
  </si>
  <si>
    <t>Aktivnost A7011 02</t>
  </si>
  <si>
    <t>VLASTITI PRIHODI - SREDNJE ŠKOLSTVO</t>
  </si>
  <si>
    <t>Izvor financiranja   32</t>
  </si>
  <si>
    <t>Izvor financiranja   49</t>
  </si>
  <si>
    <t>PRIHODI ZA POSEBNE NAMJENE - OSTALO</t>
  </si>
  <si>
    <t>Izvor financiranja   54</t>
  </si>
  <si>
    <t>Izvor financiranja   62</t>
  </si>
  <si>
    <t>DONACIJE</t>
  </si>
  <si>
    <t>Plan 2024.</t>
  </si>
  <si>
    <t>Projekcija 2025.</t>
  </si>
  <si>
    <t>Projekcija 2026.</t>
  </si>
  <si>
    <t>Izvršenje 2022.</t>
  </si>
  <si>
    <t>Plan 2023.</t>
  </si>
  <si>
    <t>72</t>
  </si>
  <si>
    <t>12</t>
  </si>
  <si>
    <t>37</t>
  </si>
  <si>
    <t>Izvor financiranja   72</t>
  </si>
  <si>
    <t>PRIHODI PREMA IZVORIMA FINANCIRANJA</t>
  </si>
  <si>
    <t>11 OPĆI PRIHODI I PRIMICI - ŽUPANIJSKI PRORAČUN</t>
  </si>
  <si>
    <t>12 OPĆI PRIHODI I PRIMICI - DECENTRALIZACIJA</t>
  </si>
  <si>
    <t>13 OPĆI PRIHODI I PRIMICI - DECENTRALIZACIJA - VIŠAK IZ PRETHODNE GODINE</t>
  </si>
  <si>
    <t>32 VLASTITI PRIHODI - PRORAČUNSKI KORISNICI</t>
  </si>
  <si>
    <t>49 PRIHODI ZA POSEBNE NAMJENE - OSTALO</t>
  </si>
  <si>
    <t>52 POMOĆI - ŽUPANIJSKI PRORAČUN - EU PROJEKTI</t>
  </si>
  <si>
    <t>54 POMOĆI - KORISNICI</t>
  </si>
  <si>
    <t>62 DONACIJE</t>
  </si>
  <si>
    <t>72 PRIHODI OD PRODAJE PROIZVEDENE DUGOTRAJNE IMOVINE</t>
  </si>
  <si>
    <t>UKUPNO PRIHODI</t>
  </si>
  <si>
    <t>UKUPNO PRIHODI + PRENESENI VIŠAK</t>
  </si>
  <si>
    <t>46 OPĆI PRIHODI I PRIMICI - DECENTRALIZACIJA</t>
  </si>
  <si>
    <t>RASHODI PREMA IZVORIMA FINANCIRANJA</t>
  </si>
  <si>
    <t>VIŠAK PRIHODA PREMA IZVORIMA FINANCIRANJA</t>
  </si>
  <si>
    <t>UKUPNO 9212 - VIŠAK PRIHODA</t>
  </si>
  <si>
    <t>Izvor financiranja</t>
  </si>
  <si>
    <t>Naknade građanima i kućanstvima na temelju osiguranja i druge naknade</t>
  </si>
  <si>
    <t>Izvor financiranja   12</t>
  </si>
  <si>
    <t xml:space="preserve">Pregled financijskih sredstava po programima: </t>
  </si>
  <si>
    <t>R.br.</t>
  </si>
  <si>
    <t xml:space="preserve"> Naziv programa </t>
  </si>
  <si>
    <t xml:space="preserve"> 1. </t>
  </si>
  <si>
    <t xml:space="preserve"> 1207 RAZVOJ ODGOJNO-OBRAZOVNOG SUSTAVA </t>
  </si>
  <si>
    <t xml:space="preserve"> 2. </t>
  </si>
  <si>
    <t xml:space="preserve"> 7007 FINANCIRANJE SREDNJEG ŠKOLSTVA PREMA MINIMALNOM STANDARDU </t>
  </si>
  <si>
    <t xml:space="preserve"> 3. </t>
  </si>
  <si>
    <t xml:space="preserve"> 7011 FINANCIRANJE ŠKOLSTVA IZVAN ŽUPANIJSKOG PRORAČUNA </t>
  </si>
  <si>
    <t xml:space="preserve"> Sveukupno </t>
  </si>
  <si>
    <t xml:space="preserve"> Naziv aktivnosti/projekta </t>
  </si>
  <si>
    <t>2024.</t>
  </si>
  <si>
    <t>2025.</t>
  </si>
  <si>
    <t>2026.</t>
  </si>
  <si>
    <t xml:space="preserve"> A1207 04 ORGANIZACIJA I IZVOĐENJE NATJECANJA I SMOTRI </t>
  </si>
  <si>
    <t xml:space="preserve"> K1207 17 SUFINANCIRANJE OBAVEZNE ŠKOLSKE LEKTIRE U OSNOVNIM I SREDNJIM ŠKOLAMA </t>
  </si>
  <si>
    <t xml:space="preserve"> T1207 20 SHEMA - VOĆE, POVRĆE I MLIJEKO </t>
  </si>
  <si>
    <t xml:space="preserve"> K7007 08 IZGRADNJA, REKONSTRUKCIJA I OPREMANJE OBJEKATA SREDNJEG ŠKOLSTVA </t>
  </si>
  <si>
    <t xml:space="preserve"> A7007 05 FINANCIRANJE OPĆIH TROŠKOVA SREDNJEG ŠKOLSTVA </t>
  </si>
  <si>
    <t xml:space="preserve"> A7007 06 FINANCIRANJE STVARNIH TROŠKOVA SREDNJEG ŠKOLSTVA </t>
  </si>
  <si>
    <t xml:space="preserve">R. br. </t>
  </si>
  <si>
    <t>Naziv aktivnosti/projekta</t>
  </si>
  <si>
    <t xml:space="preserve"> A7011 02 VLASTITI PRIHODI - SREDNJE ŠKOLSTVO </t>
  </si>
  <si>
    <t xml:space="preserve"> - </t>
  </si>
  <si>
    <t xml:space="preserve"> 3210 VLASTITI PRIHODI - PRORAČUNSKI KORISNICI </t>
  </si>
  <si>
    <t xml:space="preserve"> 4910 PRIHODI ZA POSEBNE NAMJENE -  KORISNICI </t>
  </si>
  <si>
    <t xml:space="preserve"> 5410 POMOĆI - KORISNICI </t>
  </si>
  <si>
    <t xml:space="preserve"> 6210 UGOVORI DONACIJE - KORISNICI </t>
  </si>
  <si>
    <t>Izvor financiranja   13</t>
  </si>
  <si>
    <t>Plan za 2024.</t>
  </si>
  <si>
    <t>Klasa: 400-02/23-01/7</t>
  </si>
  <si>
    <r>
      <t>Osijek, 10. listopada 2023</t>
    </r>
    <r>
      <rPr>
        <b/>
        <sz val="11"/>
        <color theme="1"/>
        <rFont val="Calibri"/>
        <family val="2"/>
        <charset val="238"/>
        <scheme val="minor"/>
      </rPr>
      <t>.</t>
    </r>
  </si>
  <si>
    <t>Urbroj: 2158-139-03-23-1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</si>
  <si>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</si>
  <si>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</si>
  <si>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</si>
  <si>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</si>
  <si>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</si>
  <si>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</si>
  <si>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</si>
  <si>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</si>
  <si>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</si>
  <si>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</si>
  <si>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</si>
  <si>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</si>
  <si>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</si>
  <si>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</si>
  <si>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</si>
  <si>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</si>
  <si>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 xml:space="preserve"> PRIJEDLOG FINANCIJSKOG PLANA II. GIMNAZIJA OSIJEK ZA 2024. I PROJEKCIJA ZA 2025. I 2026. GODINU</t>
  </si>
  <si>
    <t>FINANCIJSKI PLAN II. GIMNAZIJE OSIJEK ZA 2024. I PROJEKCIJA ZA 2025. I 2026. GODINU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</si>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</sst>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-#,##0.00;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64" fontId="24" fillId="0" borderId="0" applyFont="0" applyFill="0" applyBorder="0" applyAlignment="0" applyProtection="0"/>
  </cellStyleXfs>
  <cellXfs count="223">
    <xf numFmtId="0" fontId="0" fillId="0" borderId="0" xfId="0"/>
    <xf numFmtId="0" fontId="5" fillId="0" borderId="1" xfId="0" applyFont="1" applyBorder="1" applyAlignment="1">
      <alignment horizontal="left" vertical="center" wrapText="1" shrinkToFit="1" readingOrder="1"/>
    </xf>
    <xf numFmtId="0" fontId="5" fillId="0" borderId="3" xfId="0" applyFont="1" applyBorder="1" applyAlignment="1">
      <alignment horizontal="left" vertical="center" wrapText="1" shrinkToFit="1" readingOrder="1"/>
    </xf>
    <xf numFmtId="0" fontId="6" fillId="2" borderId="2" xfId="0" applyFont="1" applyFill="1" applyBorder="1" applyAlignment="1">
      <alignment horizontal="center" vertical="center" wrapText="1" shrinkToFit="1" readingOrder="1"/>
    </xf>
    <xf numFmtId="0" fontId="6" fillId="2" borderId="4" xfId="0" applyFont="1" applyFill="1" applyBorder="1" applyAlignment="1">
      <alignment horizontal="center" vertical="center" wrapText="1" shrinkToFit="1" readingOrder="1"/>
    </xf>
    <xf numFmtId="49" fontId="6" fillId="2" borderId="4" xfId="0" applyNumberFormat="1" applyFont="1" applyFill="1" applyBorder="1" applyAlignment="1">
      <alignment horizontal="center" vertical="center" wrapText="1" shrinkToFit="1" readingOrder="1"/>
    </xf>
    <xf numFmtId="49" fontId="6" fillId="0" borderId="3" xfId="0" applyNumberFormat="1" applyFont="1" applyBorder="1" applyAlignment="1">
      <alignment horizontal="left" vertical="center" wrapText="1" shrinkToFit="1" readingOrder="1"/>
    </xf>
    <xf numFmtId="0" fontId="7" fillId="0" borderId="1" xfId="0" applyFont="1" applyBorder="1" applyAlignment="1">
      <alignment horizontal="left" vertical="top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" fontId="6" fillId="0" borderId="1" xfId="0" applyNumberFormat="1" applyFont="1" applyBorder="1" applyAlignment="1">
      <alignment horizontal="righ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 readingOrder="1"/>
    </xf>
    <xf numFmtId="0" fontId="7" fillId="0" borderId="3" xfId="0" applyFont="1" applyBorder="1" applyAlignment="1">
      <alignment horizontal="left" vertical="top" wrapText="1" shrinkToFit="1" readingOrder="1"/>
    </xf>
    <xf numFmtId="49" fontId="8" fillId="0" borderId="1" xfId="0" applyNumberFormat="1" applyFont="1" applyBorder="1" applyAlignment="1">
      <alignment horizontal="left" vertical="center" wrapText="1" shrinkToFit="1" readingOrder="1"/>
    </xf>
    <xf numFmtId="4" fontId="8" fillId="0" borderId="1" xfId="0" applyNumberFormat="1" applyFont="1" applyBorder="1" applyAlignment="1">
      <alignment horizontal="right" vertical="center" wrapText="1" shrinkToFit="1" readingOrder="1"/>
    </xf>
    <xf numFmtId="49" fontId="8" fillId="0" borderId="3" xfId="0" applyNumberFormat="1" applyFont="1" applyBorder="1" applyAlignment="1">
      <alignment horizontal="left" vertical="center" wrapText="1" shrinkToFit="1" readingOrder="1"/>
    </xf>
    <xf numFmtId="0" fontId="6" fillId="0" borderId="3" xfId="0" applyFont="1" applyBorder="1" applyAlignment="1">
      <alignment horizontal="left" vertical="center" wrapText="1" shrinkToFit="1" readingOrder="1"/>
    </xf>
    <xf numFmtId="0" fontId="9" fillId="0" borderId="1" xfId="0" applyFont="1" applyBorder="1" applyAlignment="1">
      <alignment horizontal="left" vertical="top" wrapText="1" shrinkToFit="1" readingOrder="1"/>
    </xf>
    <xf numFmtId="0" fontId="6" fillId="0" borderId="1" xfId="0" applyFont="1" applyBorder="1" applyAlignment="1">
      <alignment horizontal="left" vertical="center" wrapText="1" shrinkToFit="1" readingOrder="1"/>
    </xf>
    <xf numFmtId="0" fontId="9" fillId="0" borderId="3" xfId="0" applyFont="1" applyBorder="1" applyAlignment="1">
      <alignment horizontal="left" vertical="top" wrapText="1" shrinkToFit="1" readingOrder="1"/>
    </xf>
    <xf numFmtId="0" fontId="8" fillId="0" borderId="1" xfId="0" applyFont="1" applyBorder="1" applyAlignment="1">
      <alignment horizontal="left" vertical="center" wrapText="1" shrinkToFit="1" readingOrder="1"/>
    </xf>
    <xf numFmtId="0" fontId="10" fillId="0" borderId="0" xfId="0" applyFont="1" applyAlignment="1">
      <alignment horizontal="left"/>
    </xf>
    <xf numFmtId="0" fontId="10" fillId="0" borderId="0" xfId="0" applyFont="1"/>
    <xf numFmtId="49" fontId="5" fillId="0" borderId="7" xfId="0" applyNumberFormat="1" applyFont="1" applyBorder="1" applyAlignment="1">
      <alignment horizontal="left" vertical="center" wrapText="1" shrinkToFit="1" readingOrder="1"/>
    </xf>
    <xf numFmtId="4" fontId="5" fillId="0" borderId="1" xfId="0" applyNumberFormat="1" applyFont="1" applyBorder="1" applyAlignment="1">
      <alignment horizontal="right" vertical="center" wrapText="1" shrinkToFit="1"/>
    </xf>
    <xf numFmtId="4" fontId="8" fillId="0" borderId="1" xfId="0" applyNumberFormat="1" applyFont="1" applyBorder="1" applyAlignment="1">
      <alignment horizontal="right" vertical="center" wrapText="1" shrinkToFit="1"/>
    </xf>
    <xf numFmtId="4" fontId="14" fillId="0" borderId="5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 wrapText="1" shrinkToFit="1" readingOrder="1"/>
    </xf>
    <xf numFmtId="49" fontId="8" fillId="0" borderId="7" xfId="0" applyNumberFormat="1" applyFont="1" applyBorder="1" applyAlignment="1">
      <alignment horizontal="left" vertical="center" wrapText="1" shrinkToFit="1" readingOrder="1"/>
    </xf>
    <xf numFmtId="4" fontId="8" fillId="0" borderId="8" xfId="0" applyNumberFormat="1" applyFont="1" applyBorder="1" applyAlignment="1">
      <alignment horizontal="right" vertical="center" wrapText="1" shrinkToFit="1"/>
    </xf>
    <xf numFmtId="4" fontId="5" fillId="0" borderId="5" xfId="0" applyNumberFormat="1" applyFont="1" applyBorder="1" applyAlignment="1">
      <alignment horizontal="right" vertical="center" wrapText="1" shrinkToFit="1"/>
    </xf>
    <xf numFmtId="4" fontId="14" fillId="0" borderId="5" xfId="0" applyNumberFormat="1" applyFont="1" applyBorder="1"/>
    <xf numFmtId="0" fontId="2" fillId="0" borderId="0" xfId="0" applyFont="1"/>
    <xf numFmtId="0" fontId="16" fillId="0" borderId="1" xfId="0" applyFont="1" applyBorder="1" applyAlignment="1">
      <alignment horizontal="left" vertical="center" wrapText="1" shrinkToFit="1" readingOrder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 readingOrder="1"/>
    </xf>
    <xf numFmtId="4" fontId="22" fillId="4" borderId="5" xfId="0" applyNumberFormat="1" applyFont="1" applyFill="1" applyBorder="1" applyAlignment="1">
      <alignment vertical="center"/>
    </xf>
    <xf numFmtId="0" fontId="21" fillId="0" borderId="5" xfId="1" applyFont="1" applyBorder="1" applyAlignment="1">
      <alignment horizontal="center" vertical="center" readingOrder="1"/>
    </xf>
    <xf numFmtId="4" fontId="21" fillId="4" borderId="5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 shrinkToFit="1"/>
    </xf>
    <xf numFmtId="49" fontId="6" fillId="0" borderId="7" xfId="0" applyNumberFormat="1" applyFont="1" applyBorder="1" applyAlignment="1">
      <alignment horizontal="left" vertical="center" wrapText="1" shrinkToFit="1" readingOrder="1"/>
    </xf>
    <xf numFmtId="4" fontId="5" fillId="0" borderId="8" xfId="0" applyNumberFormat="1" applyFont="1" applyBorder="1" applyAlignment="1">
      <alignment horizontal="right" vertical="center" wrapText="1" shrinkToFit="1" readingOrder="1"/>
    </xf>
    <xf numFmtId="4" fontId="6" fillId="0" borderId="5" xfId="0" applyNumberFormat="1" applyFont="1" applyBorder="1" applyAlignment="1">
      <alignment horizontal="right" vertical="center" wrapText="1" shrinkToFit="1" readingOrder="1"/>
    </xf>
    <xf numFmtId="0" fontId="25" fillId="0" borderId="0" xfId="0" applyFont="1" applyAlignment="1">
      <alignment vertical="top" readingOrder="1"/>
    </xf>
    <xf numFmtId="0" fontId="26" fillId="0" borderId="0" xfId="0" applyFont="1" applyAlignment="1">
      <alignment horizontal="justify" vertical="center"/>
    </xf>
    <xf numFmtId="0" fontId="27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 wrapText="1"/>
    </xf>
    <xf numFmtId="4" fontId="29" fillId="0" borderId="16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left" vertical="center"/>
    </xf>
    <xf numFmtId="4" fontId="30" fillId="0" borderId="16" xfId="0" applyNumberFormat="1" applyFont="1" applyBorder="1" applyAlignment="1">
      <alignment horizontal="right" vertical="center"/>
    </xf>
    <xf numFmtId="164" fontId="25" fillId="0" borderId="0" xfId="4" applyFont="1" applyFill="1" applyAlignment="1">
      <alignment vertical="top" readingOrder="1"/>
    </xf>
    <xf numFmtId="0" fontId="28" fillId="6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165" fontId="29" fillId="0" borderId="16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center" wrapText="1"/>
    </xf>
    <xf numFmtId="0" fontId="28" fillId="5" borderId="13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" fontId="25" fillId="0" borderId="0" xfId="0" applyNumberFormat="1" applyFont="1" applyAlignment="1">
      <alignment vertical="top" readingOrder="1"/>
    </xf>
    <xf numFmtId="164" fontId="31" fillId="0" borderId="0" xfId="4" applyFont="1" applyFill="1" applyAlignment="1">
      <alignment horizontal="center" vertical="top" readingOrder="1"/>
    </xf>
    <xf numFmtId="4" fontId="5" fillId="0" borderId="5" xfId="0" applyNumberFormat="1" applyFont="1" applyBorder="1" applyAlignment="1">
      <alignment horizontal="right" vertical="center" wrapText="1" shrinkToFit="1" readingOrder="1"/>
    </xf>
    <xf numFmtId="49" fontId="8" fillId="0" borderId="9" xfId="0" applyNumberFormat="1" applyFont="1" applyBorder="1" applyAlignment="1">
      <alignment horizontal="left" vertical="center" wrapText="1" shrinkToFit="1" readingOrder="1"/>
    </xf>
    <xf numFmtId="49" fontId="5" fillId="0" borderId="9" xfId="0" applyNumberFormat="1" applyFont="1" applyBorder="1" applyAlignment="1">
      <alignment horizontal="left" vertical="center" wrapText="1" shrinkToFit="1" readingOrder="1"/>
    </xf>
    <xf numFmtId="49" fontId="6" fillId="0" borderId="8" xfId="0" applyNumberFormat="1" applyFont="1" applyBorder="1" applyAlignment="1">
      <alignment horizontal="left" vertical="center" wrapText="1" shrinkToFit="1" readingOrder="1"/>
    </xf>
    <xf numFmtId="49" fontId="8" fillId="0" borderId="5" xfId="0" applyNumberFormat="1" applyFont="1" applyBorder="1" applyAlignment="1">
      <alignment horizontal="left" vertical="center" wrapText="1" shrinkToFit="1" readingOrder="1"/>
    </xf>
    <xf numFmtId="4" fontId="8" fillId="0" borderId="5" xfId="0" applyNumberFormat="1" applyFont="1" applyBorder="1" applyAlignment="1">
      <alignment horizontal="right" vertical="center" wrapText="1" shrinkToFit="1" readingOrder="1"/>
    </xf>
    <xf numFmtId="49" fontId="5" fillId="0" borderId="5" xfId="0" applyNumberFormat="1" applyFont="1" applyBorder="1" applyAlignment="1">
      <alignment horizontal="left" vertical="center" wrapText="1" shrinkToFit="1" readingOrder="1"/>
    </xf>
    <xf numFmtId="49" fontId="5" fillId="0" borderId="8" xfId="0" applyNumberFormat="1" applyFont="1" applyBorder="1" applyAlignment="1">
      <alignment horizontal="left" vertical="center" wrapText="1" shrinkToFit="1" readingOrder="1"/>
    </xf>
    <xf numFmtId="4" fontId="6" fillId="0" borderId="12" xfId="0" applyNumberFormat="1" applyFont="1" applyBorder="1" applyAlignment="1">
      <alignment horizontal="right" vertical="center" wrapText="1" shrinkToFit="1" readingOrder="1"/>
    </xf>
    <xf numFmtId="4" fontId="32" fillId="0" borderId="0" xfId="0" applyNumberFormat="1" applyFont="1"/>
    <xf numFmtId="0" fontId="32" fillId="0" borderId="0" xfId="0" applyFont="1"/>
    <xf numFmtId="4" fontId="23" fillId="0" borderId="5" xfId="1" applyNumberFormat="1" applyFont="1" applyBorder="1" applyAlignment="1">
      <alignment vertical="center" readingOrder="1"/>
    </xf>
    <xf numFmtId="0" fontId="23" fillId="0" borderId="5" xfId="1" applyFont="1" applyBorder="1" applyAlignment="1">
      <alignment vertical="center" wrapText="1" readingOrder="1"/>
    </xf>
    <xf numFmtId="0" fontId="23" fillId="0" borderId="5" xfId="1" applyFont="1" applyBorder="1" applyAlignment="1">
      <alignment vertical="center" readingOrder="1"/>
    </xf>
    <xf numFmtId="0" fontId="21" fillId="4" borderId="5" xfId="0" applyFont="1" applyFill="1" applyBorder="1" applyAlignment="1">
      <alignment vertical="center"/>
    </xf>
    <xf numFmtId="0" fontId="21" fillId="4" borderId="11" xfId="3" applyFont="1" applyFill="1" applyBorder="1" applyAlignment="1">
      <alignment vertical="center" readingOrder="1"/>
    </xf>
    <xf numFmtId="0" fontId="21" fillId="4" borderId="11" xfId="0" applyFont="1" applyFill="1" applyBorder="1" applyAlignment="1">
      <alignment vertical="center"/>
    </xf>
    <xf numFmtId="0" fontId="23" fillId="4" borderId="5" xfId="1" applyFont="1" applyFill="1" applyBorder="1" applyAlignment="1">
      <alignment vertical="center" readingOrder="1"/>
    </xf>
    <xf numFmtId="4" fontId="23" fillId="4" borderId="5" xfId="1" applyNumberFormat="1" applyFont="1" applyFill="1" applyBorder="1" applyAlignment="1">
      <alignment vertical="center" readingOrder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 readingOrder="1"/>
    </xf>
    <xf numFmtId="0" fontId="21" fillId="4" borderId="5" xfId="1" applyFont="1" applyFill="1" applyBorder="1" applyAlignment="1">
      <alignment horizontal="center" vertical="center" readingOrder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justify" vertical="center"/>
    </xf>
    <xf numFmtId="0" fontId="1" fillId="0" borderId="0" xfId="0" applyFont="1"/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vertical="center" wrapText="1"/>
    </xf>
    <xf numFmtId="0" fontId="40" fillId="0" borderId="0" xfId="0" applyNumberFormat="1" applyFont="1" applyFill="1" applyBorder="1" applyAlignment="1" applyProtection="1">
      <alignment horizontal="left" wrapText="1"/>
    </xf>
    <xf numFmtId="0" fontId="43" fillId="0" borderId="0" xfId="0" applyNumberFormat="1" applyFont="1" applyFill="1" applyBorder="1" applyAlignment="1" applyProtection="1">
      <alignment wrapText="1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17" fillId="0" borderId="5" xfId="0" quotePrefix="1" applyFont="1" applyBorder="1" applyAlignment="1">
      <alignment horizontal="left" vertical="center" wrapText="1"/>
    </xf>
    <xf numFmtId="0" fontId="17" fillId="0" borderId="5" xfId="0" quotePrefix="1" applyFont="1" applyBorder="1" applyAlignment="1">
      <alignment horizontal="center" vertical="center" wrapText="1"/>
    </xf>
    <xf numFmtId="0" fontId="17" fillId="0" borderId="5" xfId="0" quotePrefix="1" applyNumberFormat="1" applyFont="1" applyFill="1" applyBorder="1" applyAlignment="1" applyProtection="1">
      <alignment horizontal="left" vertical="center"/>
    </xf>
    <xf numFmtId="49" fontId="18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 shrinkToFit="1" readingOrder="1"/>
    </xf>
    <xf numFmtId="49" fontId="8" fillId="0" borderId="0" xfId="0" applyNumberFormat="1" applyFont="1" applyBorder="1" applyAlignment="1">
      <alignment horizontal="left" vertical="center" wrapText="1" shrinkToFit="1" readingOrder="1"/>
    </xf>
    <xf numFmtId="4" fontId="8" fillId="0" borderId="0" xfId="0" applyNumberFormat="1" applyFont="1" applyBorder="1" applyAlignment="1">
      <alignment horizontal="right" vertical="center" wrapText="1" shrinkToFit="1"/>
    </xf>
    <xf numFmtId="4" fontId="8" fillId="0" borderId="0" xfId="0" applyNumberFormat="1" applyFont="1" applyBorder="1" applyAlignment="1">
      <alignment horizontal="right" vertical="center" wrapText="1" shrinkToFit="1" readingOrder="1"/>
    </xf>
    <xf numFmtId="0" fontId="52" fillId="0" borderId="0" xfId="0" applyFont="1"/>
    <xf numFmtId="0" fontId="53" fillId="0" borderId="0" xfId="0" applyFont="1"/>
    <xf numFmtId="0" fontId="38" fillId="0" borderId="0" xfId="0" applyFont="1"/>
    <xf numFmtId="4" fontId="54" fillId="0" borderId="0" xfId="0" applyNumberFormat="1" applyFont="1"/>
    <xf numFmtId="4" fontId="16" fillId="2" borderId="3" xfId="0" applyNumberFormat="1" applyFont="1" applyFill="1" applyBorder="1" applyAlignment="1">
      <alignment horizontal="left" vertical="center" wrapText="1" shrinkToFit="1" readingOrder="1"/>
    </xf>
    <xf numFmtId="4" fontId="18" fillId="2" borderId="3" xfId="0" applyNumberFormat="1" applyFont="1" applyFill="1" applyBorder="1" applyAlignment="1">
      <alignment horizontal="right" vertical="center" wrapText="1" shrinkToFit="1" readingOrder="1"/>
    </xf>
    <xf numFmtId="4" fontId="2" fillId="0" borderId="0" xfId="0" applyNumberFormat="1" applyFont="1"/>
    <xf numFmtId="4" fontId="16" fillId="0" borderId="3" xfId="0" applyNumberFormat="1" applyFont="1" applyBorder="1" applyAlignment="1">
      <alignment horizontal="left" vertical="center" wrapText="1" shrinkToFit="1" readingOrder="1"/>
    </xf>
    <xf numFmtId="4" fontId="16" fillId="0" borderId="3" xfId="0" applyNumberFormat="1" applyFont="1" applyBorder="1" applyAlignment="1">
      <alignment horizontal="right" vertical="center" wrapText="1" shrinkToFit="1" readingOrder="1"/>
    </xf>
    <xf numFmtId="4" fontId="18" fillId="2" borderId="10" xfId="0" applyNumberFormat="1" applyFont="1" applyFill="1" applyBorder="1" applyAlignment="1">
      <alignment horizontal="right" vertical="center" wrapText="1" shrinkToFit="1" readingOrder="1"/>
    </xf>
    <xf numFmtId="4" fontId="16" fillId="0" borderId="9" xfId="0" applyNumberFormat="1" applyFont="1" applyBorder="1" applyAlignment="1">
      <alignment horizontal="right" vertical="center" wrapText="1" shrinkToFit="1" readingOrder="1"/>
    </xf>
    <xf numFmtId="4" fontId="19" fillId="0" borderId="5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horizontal="right" vertical="center" wrapText="1" shrinkToFit="1" readingOrder="1"/>
    </xf>
    <xf numFmtId="4" fontId="16" fillId="0" borderId="5" xfId="0" applyNumberFormat="1" applyFont="1" applyBorder="1" applyAlignment="1">
      <alignment horizontal="right" vertical="center" wrapText="1" shrinkToFit="1" readingOrder="1"/>
    </xf>
    <xf numFmtId="4" fontId="16" fillId="2" borderId="3" xfId="0" applyNumberFormat="1" applyFont="1" applyFill="1" applyBorder="1" applyAlignment="1">
      <alignment horizontal="right" vertical="center" wrapText="1" shrinkToFit="1" readingOrder="1"/>
    </xf>
    <xf numFmtId="4" fontId="16" fillId="0" borderId="1" xfId="0" applyNumberFormat="1" applyFont="1" applyBorder="1" applyAlignment="1">
      <alignment horizontal="left" vertical="center" wrapText="1" shrinkToFit="1" readingOrder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 readingOrder="1"/>
    </xf>
    <xf numFmtId="4" fontId="16" fillId="3" borderId="3" xfId="0" applyNumberFormat="1" applyFont="1" applyFill="1" applyBorder="1" applyAlignment="1">
      <alignment horizontal="left" vertical="center" wrapText="1" shrinkToFit="1" readingOrder="1"/>
    </xf>
    <xf numFmtId="4" fontId="16" fillId="3" borderId="3" xfId="0" applyNumberFormat="1" applyFont="1" applyFill="1" applyBorder="1" applyAlignment="1">
      <alignment horizontal="right" vertical="center" wrapText="1" shrinkToFit="1" readingOrder="1"/>
    </xf>
    <xf numFmtId="4" fontId="2" fillId="0" borderId="0" xfId="0" applyNumberFormat="1" applyFont="1" applyAlignment="1">
      <alignment horizontal="right"/>
    </xf>
    <xf numFmtId="4" fontId="16" fillId="0" borderId="2" xfId="0" applyNumberFormat="1" applyFont="1" applyBorder="1" applyAlignment="1">
      <alignment horizontal="left" vertical="center" wrapText="1" shrinkToFit="1" readingOrder="1"/>
    </xf>
    <xf numFmtId="4" fontId="16" fillId="0" borderId="2" xfId="0" applyNumberFormat="1" applyFont="1" applyBorder="1" applyAlignment="1">
      <alignment horizontal="right" vertical="center" wrapText="1" shrinkToFit="1" readingOrder="1"/>
    </xf>
    <xf numFmtId="4" fontId="51" fillId="7" borderId="5" xfId="0" applyNumberFormat="1" applyFont="1" applyFill="1" applyBorder="1" applyAlignment="1">
      <alignment horizontal="right" vertical="center"/>
    </xf>
    <xf numFmtId="4" fontId="51" fillId="0" borderId="5" xfId="0" applyNumberFormat="1" applyFont="1" applyFill="1" applyBorder="1" applyAlignment="1">
      <alignment horizontal="right" vertical="center"/>
    </xf>
    <xf numFmtId="4" fontId="25" fillId="7" borderId="5" xfId="0" applyNumberFormat="1" applyFont="1" applyFill="1" applyBorder="1" applyAlignment="1">
      <alignment horizontal="left" vertical="center"/>
    </xf>
    <xf numFmtId="4" fontId="25" fillId="7" borderId="5" xfId="0" applyNumberFormat="1" applyFont="1" applyFill="1" applyBorder="1" applyAlignment="1" applyProtection="1">
      <alignment vertical="center"/>
    </xf>
    <xf numFmtId="4" fontId="40" fillId="0" borderId="0" xfId="0" applyNumberFormat="1" applyFont="1" applyFill="1" applyBorder="1" applyAlignment="1" applyProtection="1">
      <alignment horizontal="center" vertical="center" wrapText="1"/>
    </xf>
    <xf numFmtId="4" fontId="43" fillId="0" borderId="0" xfId="0" applyNumberFormat="1" applyFont="1" applyFill="1" applyBorder="1" applyAlignment="1" applyProtection="1">
      <alignment horizontal="center" vertical="center" wrapText="1"/>
    </xf>
    <xf numFmtId="4" fontId="42" fillId="0" borderId="0" xfId="0" applyNumberFormat="1" applyFont="1" applyFill="1" applyBorder="1" applyAlignment="1" applyProtection="1"/>
    <xf numFmtId="4" fontId="17" fillId="0" borderId="5" xfId="0" quotePrefix="1" applyNumberFormat="1" applyFont="1" applyBorder="1" applyAlignment="1">
      <alignment horizontal="left" wrapText="1"/>
    </xf>
    <xf numFmtId="4" fontId="17" fillId="0" borderId="5" xfId="0" quotePrefix="1" applyNumberFormat="1" applyFont="1" applyBorder="1" applyAlignment="1">
      <alignment horizontal="center" wrapText="1"/>
    </xf>
    <xf numFmtId="4" fontId="17" fillId="0" borderId="5" xfId="0" quotePrefix="1" applyNumberFormat="1" applyFont="1" applyFill="1" applyBorder="1" applyAlignment="1" applyProtection="1">
      <alignment horizontal="left"/>
    </xf>
    <xf numFmtId="4" fontId="18" fillId="0" borderId="5" xfId="0" applyNumberFormat="1" applyFont="1" applyBorder="1" applyAlignment="1">
      <alignment horizontal="center" vertical="center" wrapText="1" readingOrder="1"/>
    </xf>
    <xf numFmtId="4" fontId="51" fillId="0" borderId="5" xfId="0" applyNumberFormat="1" applyFont="1" applyBorder="1" applyAlignment="1">
      <alignment horizontal="right" vertical="center"/>
    </xf>
    <xf numFmtId="4" fontId="51" fillId="0" borderId="5" xfId="0" applyNumberFormat="1" applyFont="1" applyFill="1" applyBorder="1" applyAlignment="1" applyProtection="1">
      <alignment horizontal="right" vertical="center" wrapText="1"/>
    </xf>
    <xf numFmtId="4" fontId="40" fillId="0" borderId="0" xfId="0" quotePrefix="1" applyNumberFormat="1" applyFont="1" applyFill="1" applyBorder="1" applyAlignment="1" applyProtection="1">
      <alignment horizontal="center" vertical="center" wrapText="1"/>
    </xf>
    <xf numFmtId="4" fontId="39" fillId="0" borderId="0" xfId="0" applyNumberFormat="1" applyFont="1" applyFill="1" applyBorder="1" applyAlignment="1" applyProtection="1">
      <alignment horizontal="center" vertical="center" wrapText="1"/>
    </xf>
    <xf numFmtId="4" fontId="36" fillId="0" borderId="0" xfId="0" applyNumberFormat="1" applyFont="1" applyAlignment="1">
      <alignment wrapText="1"/>
    </xf>
    <xf numFmtId="4" fontId="25" fillId="4" borderId="5" xfId="0" quotePrefix="1" applyNumberFormat="1" applyFont="1" applyFill="1" applyBorder="1" applyAlignment="1">
      <alignment horizontal="right" vertical="center"/>
    </xf>
    <xf numFmtId="4" fontId="25" fillId="4" borderId="5" xfId="0" applyNumberFormat="1" applyFont="1" applyFill="1" applyBorder="1" applyAlignment="1" applyProtection="1">
      <alignment horizontal="right" vertical="center" wrapText="1"/>
    </xf>
    <xf numFmtId="4" fontId="25" fillId="7" borderId="5" xfId="0" quotePrefix="1" applyNumberFormat="1" applyFont="1" applyFill="1" applyBorder="1" applyAlignment="1">
      <alignment horizontal="right" vertical="center"/>
    </xf>
    <xf numFmtId="4" fontId="46" fillId="0" borderId="0" xfId="0" applyNumberFormat="1" applyFont="1" applyFill="1" applyBorder="1" applyAlignment="1" applyProtection="1">
      <alignment horizontal="center" vertical="center" wrapText="1"/>
    </xf>
    <xf numFmtId="4" fontId="37" fillId="0" borderId="0" xfId="0" applyNumberFormat="1" applyFont="1" applyAlignment="1">
      <alignment wrapText="1"/>
    </xf>
    <xf numFmtId="4" fontId="47" fillId="0" borderId="0" xfId="0" quotePrefix="1" applyNumberFormat="1" applyFont="1" applyFill="1" applyBorder="1" applyAlignment="1" applyProtection="1">
      <alignment horizontal="center" vertical="center" wrapText="1"/>
    </xf>
    <xf numFmtId="4" fontId="48" fillId="0" borderId="0" xfId="0" applyNumberFormat="1" applyFont="1" applyFill="1" applyBorder="1" applyAlignment="1" applyProtection="1">
      <alignment horizontal="center" vertical="center" wrapText="1"/>
    </xf>
    <xf numFmtId="4" fontId="45" fillId="0" borderId="0" xfId="0" applyNumberFormat="1" applyFont="1" applyFill="1" applyBorder="1" applyAlignment="1" applyProtection="1"/>
    <xf numFmtId="4" fontId="44" fillId="0" borderId="11" xfId="0" quotePrefix="1" applyNumberFormat="1" applyFont="1" applyBorder="1" applyAlignment="1">
      <alignment horizontal="left" wrapText="1"/>
    </xf>
    <xf numFmtId="4" fontId="44" fillId="0" borderId="17" xfId="0" quotePrefix="1" applyNumberFormat="1" applyFont="1" applyBorder="1" applyAlignment="1">
      <alignment horizontal="left" wrapText="1"/>
    </xf>
    <xf numFmtId="4" fontId="44" fillId="0" borderId="17" xfId="0" quotePrefix="1" applyNumberFormat="1" applyFont="1" applyBorder="1" applyAlignment="1">
      <alignment horizontal="center" wrapText="1"/>
    </xf>
    <xf numFmtId="4" fontId="44" fillId="0" borderId="17" xfId="0" quotePrefix="1" applyNumberFormat="1" applyFont="1" applyFill="1" applyBorder="1" applyAlignment="1" applyProtection="1">
      <alignment horizontal="left"/>
    </xf>
    <xf numFmtId="4" fontId="25" fillId="4" borderId="11" xfId="0" quotePrefix="1" applyNumberFormat="1" applyFont="1" applyFill="1" applyBorder="1" applyAlignment="1">
      <alignment horizontal="right" vertical="center"/>
    </xf>
    <xf numFmtId="4" fontId="51" fillId="7" borderId="11" xfId="0" quotePrefix="1" applyNumberFormat="1" applyFont="1" applyFill="1" applyBorder="1" applyAlignment="1">
      <alignment horizontal="right" vertical="center"/>
    </xf>
    <xf numFmtId="4" fontId="51" fillId="7" borderId="5" xfId="0" quotePrefix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top" wrapText="1" shrinkToFit="1" readingOrder="1"/>
    </xf>
    <xf numFmtId="49" fontId="55" fillId="0" borderId="0" xfId="0" applyNumberFormat="1" applyFont="1" applyAlignment="1">
      <alignment horizontal="center" vertical="top" wrapText="1" shrinkToFit="1" readingOrder="1"/>
    </xf>
    <xf numFmtId="0" fontId="15" fillId="0" borderId="0" xfId="0" applyFont="1" applyAlignment="1">
      <alignment horizontal="center" vertical="center" wrapText="1" shrinkToFit="1" readingOrder="1"/>
    </xf>
    <xf numFmtId="4" fontId="15" fillId="0" borderId="0" xfId="0" applyNumberFormat="1" applyFont="1" applyAlignment="1">
      <alignment horizontal="center" vertical="center" wrapText="1" shrinkToFit="1" readingOrder="1"/>
    </xf>
    <xf numFmtId="0" fontId="49" fillId="0" borderId="0" xfId="0" applyNumberFormat="1" applyFont="1" applyFill="1" applyBorder="1" applyAlignment="1" applyProtection="1">
      <alignment wrapText="1"/>
    </xf>
    <xf numFmtId="0" fontId="50" fillId="0" borderId="0" xfId="0" applyNumberFormat="1" applyFont="1" applyFill="1" applyBorder="1" applyAlignment="1" applyProtection="1">
      <alignment wrapText="1"/>
    </xf>
    <xf numFmtId="4" fontId="25" fillId="7" borderId="5" xfId="0" quotePrefix="1" applyNumberFormat="1" applyFont="1" applyFill="1" applyBorder="1" applyAlignment="1" applyProtection="1">
      <alignment horizontal="left" vertical="center" wrapText="1"/>
    </xf>
    <xf numFmtId="4" fontId="25" fillId="7" borderId="5" xfId="0" applyNumberFormat="1" applyFont="1" applyFill="1" applyBorder="1" applyAlignment="1" applyProtection="1">
      <alignment vertical="center" wrapText="1"/>
    </xf>
    <xf numFmtId="4" fontId="39" fillId="0" borderId="0" xfId="0" applyNumberFormat="1" applyFont="1" applyFill="1" applyBorder="1" applyAlignment="1" applyProtection="1">
      <alignment horizontal="center" vertical="center" wrapText="1"/>
    </xf>
    <xf numFmtId="4" fontId="36" fillId="0" borderId="0" xfId="0" applyNumberFormat="1" applyFont="1" applyAlignment="1">
      <alignment wrapText="1"/>
    </xf>
    <xf numFmtId="4" fontId="25" fillId="4" borderId="5" xfId="0" applyNumberFormat="1" applyFont="1" applyFill="1" applyBorder="1" applyAlignment="1" applyProtection="1">
      <alignment horizontal="left" vertical="center" wrapText="1"/>
    </xf>
    <xf numFmtId="4" fontId="25" fillId="7" borderId="5" xfId="0" applyNumberFormat="1" applyFont="1" applyFill="1" applyBorder="1" applyAlignment="1" applyProtection="1">
      <alignment horizontal="left" vertical="center" wrapText="1"/>
    </xf>
    <xf numFmtId="4" fontId="46" fillId="0" borderId="0" xfId="0" applyNumberFormat="1" applyFont="1" applyFill="1" applyBorder="1" applyAlignment="1" applyProtection="1">
      <alignment horizontal="center" vertical="center" wrapText="1"/>
    </xf>
    <xf numFmtId="4" fontId="25" fillId="4" borderId="11" xfId="0" applyNumberFormat="1" applyFont="1" applyFill="1" applyBorder="1" applyAlignment="1" applyProtection="1">
      <alignment horizontal="left" vertical="center" wrapText="1"/>
    </xf>
    <xf numFmtId="4" fontId="25" fillId="4" borderId="17" xfId="0" applyNumberFormat="1" applyFont="1" applyFill="1" applyBorder="1" applyAlignment="1" applyProtection="1">
      <alignment horizontal="left" vertical="center" wrapText="1"/>
    </xf>
    <xf numFmtId="4" fontId="25" fillId="4" borderId="6" xfId="0" applyNumberFormat="1" applyFont="1" applyFill="1" applyBorder="1" applyAlignment="1" applyProtection="1">
      <alignment horizontal="left" vertical="center" wrapText="1"/>
    </xf>
    <xf numFmtId="4" fontId="19" fillId="0" borderId="17" xfId="0" applyNumberFormat="1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left" vertical="center" wrapText="1"/>
    </xf>
    <xf numFmtId="4" fontId="25" fillId="7" borderId="11" xfId="0" quotePrefix="1" applyNumberFormat="1" applyFont="1" applyFill="1" applyBorder="1" applyAlignment="1" applyProtection="1">
      <alignment horizontal="left" vertical="center" wrapText="1"/>
    </xf>
    <xf numFmtId="4" fontId="25" fillId="7" borderId="17" xfId="0" applyNumberFormat="1" applyFont="1" applyFill="1" applyBorder="1" applyAlignment="1" applyProtection="1">
      <alignment vertical="center" wrapText="1"/>
    </xf>
    <xf numFmtId="4" fontId="25" fillId="0" borderId="5" xfId="0" quotePrefix="1" applyNumberFormat="1" applyFont="1" applyBorder="1" applyAlignment="1">
      <alignment horizontal="left" vertical="center"/>
    </xf>
    <xf numFmtId="4" fontId="25" fillId="0" borderId="5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 applyAlignment="1">
      <alignment wrapText="1"/>
    </xf>
    <xf numFmtId="4" fontId="25" fillId="7" borderId="5" xfId="0" applyNumberFormat="1" applyFont="1" applyFill="1" applyBorder="1" applyAlignment="1" applyProtection="1">
      <alignment vertical="center"/>
    </xf>
    <xf numFmtId="4" fontId="25" fillId="0" borderId="5" xfId="0" applyNumberFormat="1" applyFont="1" applyFill="1" applyBorder="1" applyAlignment="1" applyProtection="1">
      <alignment horizontal="left" vertical="center" wrapText="1"/>
    </xf>
    <xf numFmtId="4" fontId="25" fillId="0" borderId="5" xfId="0" applyNumberFormat="1" applyFont="1" applyFill="1" applyBorder="1" applyAlignment="1" applyProtection="1">
      <alignment vertical="center" wrapText="1"/>
    </xf>
    <xf numFmtId="4" fontId="25" fillId="0" borderId="5" xfId="0" quotePrefix="1" applyNumberFormat="1" applyFont="1" applyFill="1" applyBorder="1" applyAlignment="1">
      <alignment horizontal="left" vertical="center"/>
    </xf>
    <xf numFmtId="4" fontId="25" fillId="0" borderId="5" xfId="0" quotePrefix="1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Alignment="1">
      <alignment horizontal="center" vertical="top" wrapText="1" shrinkToFit="1" readingOrder="1"/>
    </xf>
    <xf numFmtId="0" fontId="4" fillId="0" borderId="0" xfId="0" applyFont="1" applyAlignment="1">
      <alignment horizontal="center" vertical="center" wrapText="1" shrinkToFit="1" readingOrder="1"/>
    </xf>
    <xf numFmtId="49" fontId="3" fillId="0" borderId="0" xfId="0" applyNumberFormat="1" applyFont="1" applyAlignment="1">
      <alignment horizontal="center" vertical="center" wrapText="1" shrinkToFit="1" readingOrder="1"/>
    </xf>
    <xf numFmtId="0" fontId="3" fillId="0" borderId="0" xfId="0" applyFont="1" applyAlignment="1">
      <alignment horizontal="center" vertical="center" wrapText="1" shrinkToFit="1" readingOrder="1"/>
    </xf>
    <xf numFmtId="0" fontId="21" fillId="0" borderId="0" xfId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top" wrapText="1" shrinkToFit="1" readingOrder="1"/>
    </xf>
    <xf numFmtId="4" fontId="0" fillId="0" borderId="0" xfId="0" applyNumberFormat="1"/>
    <xf numFmtId="4" fontId="8" fillId="0" borderId="8" xfId="0" applyNumberFormat="1" applyFont="1" applyBorder="1" applyAlignment="1">
      <alignment horizontal="right" vertical="center" wrapText="1" shrinkToFit="1" readingOrder="1"/>
    </xf>
    <xf numFmtId="4" fontId="8" fillId="0" borderId="12" xfId="0" applyNumberFormat="1" applyFont="1" applyBorder="1" applyAlignment="1">
      <alignment horizontal="right" vertical="center" wrapText="1" shrinkToFit="1"/>
    </xf>
    <xf numFmtId="4" fontId="14" fillId="0" borderId="5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 vertical="center" wrapText="1" shrinkToFit="1"/>
    </xf>
    <xf numFmtId="4" fontId="14" fillId="0" borderId="5" xfId="0" applyNumberFormat="1" applyFont="1" applyFill="1" applyBorder="1"/>
    <xf numFmtId="4" fontId="5" fillId="0" borderId="5" xfId="0" applyNumberFormat="1" applyFont="1" applyFill="1" applyBorder="1" applyAlignment="1">
      <alignment horizontal="right" vertical="center" wrapText="1" shrinkToFit="1"/>
    </xf>
    <xf numFmtId="4" fontId="5" fillId="0" borderId="1" xfId="0" applyNumberFormat="1" applyFont="1" applyFill="1" applyBorder="1" applyAlignment="1">
      <alignment horizontal="right" vertical="center" wrapText="1" shrinkToFit="1"/>
    </xf>
    <xf numFmtId="4" fontId="8" fillId="0" borderId="1" xfId="0" applyNumberFormat="1" applyFont="1" applyFill="1" applyBorder="1" applyAlignment="1">
      <alignment horizontal="right" vertical="center" wrapText="1" shrinkToFit="1"/>
    </xf>
    <xf numFmtId="4" fontId="8" fillId="0" borderId="8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0" fillId="0" borderId="12" xfId="0" applyFill="1" applyBorder="1"/>
    <xf numFmtId="4" fontId="23" fillId="0" borderId="5" xfId="1" applyNumberFormat="1" applyFont="1" applyFill="1" applyBorder="1" applyAlignment="1">
      <alignment vertical="center" readingOrder="1"/>
    </xf>
  </cellXfs>
  <cellStyles count="5">
    <cellStyle name="Normalno" xfId="0" builtinId="0"/>
    <cellStyle name="Normalno 3" xfId="2"/>
    <cellStyle name="Zarez" xfId="4" builtinId="3"/>
    <cellStyle name="Zarez 2" xfId="3"/>
    <cellStyle name="Zarez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sonja_dujmovic_skole_hr\Documents\x%202023\2023%20-%20&#381;UPANIJA\2023%20-%20FINANCIJSKI%20PLAN%20I%20REBALANSI%20ZA%202023\2023%20-%201%20REBALANS%202023\I.REBALANS%202023-%20KONA&#268;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3\2023%20-%20&#381;UPANIJA\2023%20-%20FINANCIJSKI%20PLAN%202024-2026\x-vl.prihodi-2024-2REB-%20s&#353;%20+%205.razina%20op&#263;i%20u%202024.g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RAČUN PRIHODA I RASHODA"/>
      <sheetName val="VIŠAK-MANJAK"/>
      <sheetName val="RAČUN FINANCIRANJA"/>
      <sheetName val="FUNCIJSKA KLASIFIKACIJA"/>
      <sheetName val="POSEBNI DIO"/>
    </sheetNames>
    <sheetDataSet>
      <sheetData sheetId="0">
        <row r="35">
          <cell r="E35">
            <v>16435</v>
          </cell>
        </row>
      </sheetData>
      <sheetData sheetId="1">
        <row r="10">
          <cell r="P10">
            <v>4331</v>
          </cell>
        </row>
        <row r="88">
          <cell r="P88">
            <v>1422914</v>
          </cell>
        </row>
      </sheetData>
      <sheetData sheetId="2">
        <row r="7">
          <cell r="F7">
            <v>8344</v>
          </cell>
        </row>
      </sheetData>
      <sheetData sheetId="3"/>
      <sheetData sheetId="4">
        <row r="12">
          <cell r="P12">
            <v>3468</v>
          </cell>
        </row>
      </sheetData>
      <sheetData sheetId="5">
        <row r="19">
          <cell r="P19">
            <v>888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titi"/>
      <sheetName val="UKUPNO"/>
      <sheetName val="razvoj"/>
      <sheetName val="opremanje"/>
      <sheetName val="opći"/>
      <sheetName val="stvarni"/>
      <sheetName val="32"/>
      <sheetName val="49"/>
      <sheetName val="54"/>
      <sheetName val="62"/>
      <sheetName val="raz-izvrš"/>
      <sheetName val="opr.-izvš"/>
      <sheetName val="opći-izvrš"/>
      <sheetName val="stv-izvrš"/>
      <sheetName val="3210-izvrš"/>
      <sheetName val="4910-izvrš"/>
      <sheetName val="5410-izvrš"/>
      <sheetName val="6210-izvrš"/>
      <sheetName val="pror-izvrš+obraz"/>
      <sheetName val="kat. stvarni"/>
      <sheetName val="limiti ukupno obž"/>
    </sheetNames>
    <sheetDataSet>
      <sheetData sheetId="0"/>
      <sheetData sheetId="1">
        <row r="5">
          <cell r="D5">
            <v>1673483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L4">
            <v>10196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A31" sqref="A31:G31"/>
    </sheetView>
  </sheetViews>
  <sheetFormatPr defaultRowHeight="15" x14ac:dyDescent="0.25"/>
  <cols>
    <col min="1" max="1" width="26" style="33" customWidth="1"/>
    <col min="2" max="6" width="12.28515625" style="33" customWidth="1"/>
    <col min="7" max="7" width="0.5703125" style="33" customWidth="1"/>
    <col min="8" max="8" width="9.140625" style="33" customWidth="1"/>
    <col min="9" max="16384" width="9.140625" style="33"/>
  </cols>
  <sheetData>
    <row r="1" spans="1:7" ht="17.25" customHeight="1" x14ac:dyDescent="0.25">
      <c r="A1" s="175" t="s">
        <v>183</v>
      </c>
      <c r="B1" s="175"/>
      <c r="C1" s="175"/>
      <c r="D1" s="175"/>
      <c r="E1" s="175"/>
      <c r="F1" s="175"/>
      <c r="G1" s="175"/>
    </row>
    <row r="2" spans="1:7" ht="12.75" customHeight="1" x14ac:dyDescent="0.25"/>
    <row r="3" spans="1:7" ht="15" customHeight="1" x14ac:dyDescent="0.25">
      <c r="A3" s="176" t="s">
        <v>0</v>
      </c>
      <c r="B3" s="176"/>
      <c r="C3" s="176"/>
      <c r="D3" s="176"/>
      <c r="E3" s="176"/>
      <c r="F3" s="176"/>
      <c r="G3" s="176"/>
    </row>
    <row r="4" spans="1:7" ht="12.75" customHeight="1" x14ac:dyDescent="0.25"/>
    <row r="5" spans="1:7" ht="15.75" customHeight="1" x14ac:dyDescent="0.25">
      <c r="A5" s="176" t="s">
        <v>1</v>
      </c>
      <c r="B5" s="176"/>
      <c r="C5" s="176"/>
      <c r="D5" s="176"/>
      <c r="E5" s="176"/>
      <c r="F5" s="176"/>
      <c r="G5" s="176"/>
    </row>
    <row r="6" spans="1:7" ht="6.75" customHeight="1" x14ac:dyDescent="0.25"/>
    <row r="7" spans="1:7" ht="20.25" customHeight="1" x14ac:dyDescent="0.25">
      <c r="A7" s="34"/>
      <c r="B7" s="35" t="s">
        <v>108</v>
      </c>
      <c r="C7" s="36" t="s">
        <v>109</v>
      </c>
      <c r="D7" s="37" t="s">
        <v>162</v>
      </c>
      <c r="E7" s="37" t="s">
        <v>2</v>
      </c>
      <c r="F7" s="37" t="s">
        <v>3</v>
      </c>
    </row>
    <row r="8" spans="1:7" x14ac:dyDescent="0.25">
      <c r="A8" s="123" t="s">
        <v>4</v>
      </c>
      <c r="B8" s="124">
        <f>SUM(B9:B10)</f>
        <v>1330550</v>
      </c>
      <c r="C8" s="124">
        <f>SUM(C9:C10)</f>
        <v>1406479</v>
      </c>
      <c r="D8" s="124">
        <v>1657817</v>
      </c>
      <c r="E8" s="124">
        <v>1657817</v>
      </c>
      <c r="F8" s="124">
        <v>1657817</v>
      </c>
      <c r="G8" s="125"/>
    </row>
    <row r="9" spans="1:7" x14ac:dyDescent="0.25">
      <c r="A9" s="126" t="s">
        <v>5</v>
      </c>
      <c r="B9" s="127">
        <f>+' Račun prihoda i rashoda'!D10</f>
        <v>1330550</v>
      </c>
      <c r="C9" s="127">
        <f>+' Račun prihoda i rashoda'!E10</f>
        <v>1406479</v>
      </c>
      <c r="D9" s="127">
        <v>1657817</v>
      </c>
      <c r="E9" s="127">
        <v>1657817</v>
      </c>
      <c r="F9" s="127">
        <v>1657817</v>
      </c>
      <c r="G9" s="125"/>
    </row>
    <row r="10" spans="1:7" ht="22.5" customHeight="1" x14ac:dyDescent="0.25">
      <c r="A10" s="126" t="s">
        <v>6</v>
      </c>
      <c r="B10" s="127"/>
      <c r="C10" s="126"/>
      <c r="D10" s="127">
        <v>0</v>
      </c>
      <c r="E10" s="127">
        <v>0</v>
      </c>
      <c r="F10" s="127">
        <v>0</v>
      </c>
      <c r="G10" s="125"/>
    </row>
    <row r="11" spans="1:7" x14ac:dyDescent="0.25">
      <c r="A11" s="123" t="s">
        <v>7</v>
      </c>
      <c r="B11" s="124">
        <f>SUM(B12:B13)</f>
        <v>1322942</v>
      </c>
      <c r="C11" s="128">
        <f>+C12+C13</f>
        <v>1422914</v>
      </c>
      <c r="D11" s="124">
        <v>1673483</v>
      </c>
      <c r="E11" s="124">
        <v>1663287</v>
      </c>
      <c r="F11" s="124">
        <v>1663287</v>
      </c>
      <c r="G11" s="125"/>
    </row>
    <row r="12" spans="1:7" x14ac:dyDescent="0.25">
      <c r="A12" s="126" t="s">
        <v>8</v>
      </c>
      <c r="B12" s="129">
        <f>+' Račun prihoda i rashoda'!D28</f>
        <v>1315181</v>
      </c>
      <c r="C12" s="130">
        <f>+' Račun prihoda i rashoda'!E28</f>
        <v>1413989</v>
      </c>
      <c r="D12" s="131">
        <v>1668918</v>
      </c>
      <c r="E12" s="127">
        <v>1658722</v>
      </c>
      <c r="F12" s="127">
        <v>1658722</v>
      </c>
      <c r="G12" s="125"/>
    </row>
    <row r="13" spans="1:7" ht="17.25" customHeight="1" x14ac:dyDescent="0.25">
      <c r="A13" s="126" t="s">
        <v>9</v>
      </c>
      <c r="B13" s="129">
        <f>+' Račun prihoda i rashoda'!D46</f>
        <v>7761</v>
      </c>
      <c r="C13" s="132">
        <f>+' Račun prihoda i rashoda'!E46</f>
        <v>8925</v>
      </c>
      <c r="D13" s="131">
        <v>4565</v>
      </c>
      <c r="E13" s="127">
        <v>4565</v>
      </c>
      <c r="F13" s="127">
        <v>4565</v>
      </c>
      <c r="G13" s="125"/>
    </row>
    <row r="14" spans="1:7" x14ac:dyDescent="0.25">
      <c r="A14" s="123" t="s">
        <v>10</v>
      </c>
      <c r="B14" s="133">
        <f>+B8-B11</f>
        <v>7608</v>
      </c>
      <c r="C14" s="133">
        <f>+C8-C11</f>
        <v>-16435</v>
      </c>
      <c r="D14" s="124">
        <v>-15666</v>
      </c>
      <c r="E14" s="124">
        <v>-5470</v>
      </c>
      <c r="F14" s="124">
        <v>-5470</v>
      </c>
      <c r="G14" s="125"/>
    </row>
    <row r="15" spans="1:7" ht="28.5" customHeight="1" x14ac:dyDescent="0.25">
      <c r="A15" s="125"/>
      <c r="B15" s="125"/>
      <c r="C15" s="125"/>
      <c r="D15" s="125"/>
      <c r="E15" s="125"/>
      <c r="F15" s="125"/>
      <c r="G15" s="125"/>
    </row>
    <row r="16" spans="1:7" ht="15.75" customHeight="1" x14ac:dyDescent="0.25">
      <c r="A16" s="177" t="s">
        <v>11</v>
      </c>
      <c r="B16" s="177"/>
      <c r="C16" s="177"/>
      <c r="D16" s="177"/>
      <c r="E16" s="177"/>
      <c r="F16" s="177"/>
      <c r="G16" s="177"/>
    </row>
    <row r="17" spans="1:7" ht="6.75" customHeight="1" x14ac:dyDescent="0.25">
      <c r="A17" s="125"/>
      <c r="B17" s="125"/>
      <c r="C17" s="125"/>
      <c r="D17" s="125"/>
      <c r="E17" s="125"/>
      <c r="F17" s="125"/>
      <c r="G17" s="125"/>
    </row>
    <row r="18" spans="1:7" ht="23.25" customHeight="1" x14ac:dyDescent="0.25">
      <c r="A18" s="134"/>
      <c r="B18" s="135" t="s">
        <v>108</v>
      </c>
      <c r="C18" s="136" t="s">
        <v>109</v>
      </c>
      <c r="D18" s="137" t="s">
        <v>162</v>
      </c>
      <c r="E18" s="137" t="s">
        <v>2</v>
      </c>
      <c r="F18" s="137" t="s">
        <v>3</v>
      </c>
      <c r="G18" s="125"/>
    </row>
    <row r="19" spans="1:7" ht="26.25" customHeight="1" x14ac:dyDescent="0.25">
      <c r="A19" s="126" t="s">
        <v>12</v>
      </c>
      <c r="B19" s="127">
        <v>0</v>
      </c>
      <c r="C19" s="127">
        <v>0</v>
      </c>
      <c r="D19" s="127">
        <v>0</v>
      </c>
      <c r="E19" s="127">
        <v>0</v>
      </c>
      <c r="F19" s="127">
        <v>0</v>
      </c>
      <c r="G19" s="125"/>
    </row>
    <row r="20" spans="1:7" ht="26.25" customHeight="1" x14ac:dyDescent="0.25">
      <c r="A20" s="126" t="s">
        <v>13</v>
      </c>
      <c r="B20" s="127">
        <v>0</v>
      </c>
      <c r="C20" s="127">
        <v>0</v>
      </c>
      <c r="D20" s="127">
        <v>0</v>
      </c>
      <c r="E20" s="127">
        <v>0</v>
      </c>
      <c r="F20" s="127">
        <v>0</v>
      </c>
      <c r="G20" s="125"/>
    </row>
    <row r="21" spans="1:7" x14ac:dyDescent="0.25">
      <c r="A21" s="123" t="s">
        <v>14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5"/>
    </row>
    <row r="22" spans="1:7" ht="28.5" customHeight="1" x14ac:dyDescent="0.25">
      <c r="A22" s="125"/>
      <c r="B22" s="125"/>
      <c r="C22" s="125"/>
      <c r="D22" s="125"/>
      <c r="E22" s="125"/>
      <c r="F22" s="125"/>
      <c r="G22" s="125"/>
    </row>
    <row r="23" spans="1:7" ht="15.75" customHeight="1" x14ac:dyDescent="0.25">
      <c r="A23" s="177" t="s">
        <v>15</v>
      </c>
      <c r="B23" s="177"/>
      <c r="C23" s="177"/>
      <c r="D23" s="177"/>
      <c r="E23" s="177"/>
      <c r="F23" s="177"/>
      <c r="G23" s="177"/>
    </row>
    <row r="24" spans="1:7" ht="6.75" customHeight="1" x14ac:dyDescent="0.25">
      <c r="A24" s="125"/>
      <c r="B24" s="125"/>
      <c r="C24" s="125"/>
      <c r="D24" s="125"/>
      <c r="E24" s="125"/>
      <c r="F24" s="125"/>
      <c r="G24" s="125"/>
    </row>
    <row r="25" spans="1:7" ht="23.25" customHeight="1" x14ac:dyDescent="0.25">
      <c r="A25" s="134"/>
      <c r="B25" s="135" t="s">
        <v>108</v>
      </c>
      <c r="C25" s="136" t="s">
        <v>109</v>
      </c>
      <c r="D25" s="137" t="s">
        <v>162</v>
      </c>
      <c r="E25" s="137" t="s">
        <v>2</v>
      </c>
      <c r="F25" s="137" t="s">
        <v>3</v>
      </c>
      <c r="G25" s="125"/>
    </row>
    <row r="26" spans="1:7" ht="22.5" x14ac:dyDescent="0.25">
      <c r="A26" s="138" t="s">
        <v>16</v>
      </c>
      <c r="B26" s="139">
        <v>10006</v>
      </c>
      <c r="C26" s="139">
        <v>26307</v>
      </c>
      <c r="D26" s="139">
        <v>26606</v>
      </c>
      <c r="E26" s="139">
        <v>10940</v>
      </c>
      <c r="F26" s="139">
        <v>5470</v>
      </c>
      <c r="G26" s="125"/>
    </row>
    <row r="27" spans="1:7" ht="33.75" x14ac:dyDescent="0.25">
      <c r="A27" s="123" t="s">
        <v>17</v>
      </c>
      <c r="B27" s="133">
        <f>+B26</f>
        <v>10006</v>
      </c>
      <c r="C27" s="133">
        <f>+[1]SAŽETAK!$E$35</f>
        <v>16435</v>
      </c>
      <c r="D27" s="124">
        <v>15666</v>
      </c>
      <c r="E27" s="124">
        <v>5470</v>
      </c>
      <c r="F27" s="124">
        <v>5470</v>
      </c>
      <c r="G27" s="125"/>
    </row>
    <row r="28" spans="1:7" ht="12.75" customHeight="1" x14ac:dyDescent="0.25">
      <c r="A28" s="125"/>
      <c r="B28" s="140"/>
      <c r="C28" s="140"/>
      <c r="D28" s="125"/>
      <c r="E28" s="125"/>
      <c r="F28" s="125"/>
      <c r="G28" s="125"/>
    </row>
    <row r="29" spans="1:7" ht="22.5" x14ac:dyDescent="0.25">
      <c r="A29" s="141" t="s">
        <v>18</v>
      </c>
      <c r="B29" s="142">
        <f>+B14+B27</f>
        <v>17614</v>
      </c>
      <c r="C29" s="142">
        <f t="shared" ref="C29:F29" si="0">+C14+C27</f>
        <v>0</v>
      </c>
      <c r="D29" s="142">
        <f>+D14+D27</f>
        <v>0</v>
      </c>
      <c r="E29" s="142">
        <f t="shared" si="0"/>
        <v>0</v>
      </c>
      <c r="F29" s="142">
        <f t="shared" si="0"/>
        <v>0</v>
      </c>
      <c r="G29" s="125"/>
    </row>
    <row r="30" spans="1:7" ht="18.75" customHeight="1" x14ac:dyDescent="0.25"/>
    <row r="31" spans="1:7" ht="53.25" customHeight="1" x14ac:dyDescent="0.25">
      <c r="A31" s="174" t="s">
        <v>19</v>
      </c>
      <c r="B31" s="174"/>
      <c r="C31" s="174"/>
      <c r="D31" s="174"/>
      <c r="E31" s="174"/>
      <c r="F31" s="174"/>
      <c r="G31" s="174"/>
    </row>
    <row r="37" spans="1:1" x14ac:dyDescent="0.25">
      <c r="A37" s="103" t="s">
        <v>163</v>
      </c>
    </row>
    <row r="38" spans="1:1" x14ac:dyDescent="0.25">
      <c r="A38" s="103" t="s">
        <v>165</v>
      </c>
    </row>
    <row r="39" spans="1:1" x14ac:dyDescent="0.25">
      <c r="A39" s="102" t="s">
        <v>164</v>
      </c>
    </row>
  </sheetData>
  <mergeCells count="6">
    <mergeCell ref="A31:G31"/>
    <mergeCell ref="A1:G1"/>
    <mergeCell ref="A3:G3"/>
    <mergeCell ref="A5:G5"/>
    <mergeCell ref="A16:G16"/>
    <mergeCell ref="A23:G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workbookViewId="0">
      <selection activeCell="F54" sqref="F54"/>
    </sheetView>
  </sheetViews>
  <sheetFormatPr defaultRowHeight="15" x14ac:dyDescent="0.25"/>
  <cols>
    <col min="1" max="1" width="30" style="104" customWidth="1"/>
    <col min="2" max="2" width="6.7109375" style="104" hidden="1" customWidth="1"/>
    <col min="3" max="3" width="1" style="104" hidden="1" customWidth="1"/>
    <col min="4" max="4" width="9.140625" style="104" hidden="1" customWidth="1"/>
    <col min="5" max="5" width="25.28515625" style="104" hidden="1" customWidth="1"/>
    <col min="6" max="10" width="11.7109375" style="104" customWidth="1"/>
    <col min="11" max="16384" width="9.140625" style="104"/>
  </cols>
  <sheetData>
    <row r="1" spans="1:10" ht="32.25" customHeight="1" x14ac:dyDescent="0.25">
      <c r="A1" s="196" t="s">
        <v>182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0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5.75" x14ac:dyDescent="0.25">
      <c r="A3" s="196" t="s">
        <v>0</v>
      </c>
      <c r="B3" s="196"/>
      <c r="C3" s="196"/>
      <c r="D3" s="196"/>
      <c r="E3" s="196"/>
      <c r="F3" s="196"/>
      <c r="G3" s="196"/>
      <c r="H3" s="196"/>
      <c r="I3" s="197"/>
      <c r="J3" s="197"/>
    </row>
    <row r="4" spans="1:10" ht="9" customHeight="1" x14ac:dyDescent="0.25">
      <c r="A4" s="105"/>
      <c r="B4" s="105"/>
      <c r="C4" s="105"/>
      <c r="D4" s="105"/>
      <c r="E4" s="105"/>
      <c r="F4" s="105"/>
      <c r="G4" s="105"/>
      <c r="H4" s="105"/>
      <c r="I4" s="106"/>
      <c r="J4" s="106"/>
    </row>
    <row r="5" spans="1:10" ht="15.75" x14ac:dyDescent="0.25">
      <c r="A5" s="196" t="s">
        <v>1</v>
      </c>
      <c r="B5" s="198"/>
      <c r="C5" s="198"/>
      <c r="D5" s="198"/>
      <c r="E5" s="198"/>
      <c r="F5" s="198"/>
      <c r="G5" s="198"/>
      <c r="H5" s="198"/>
      <c r="I5" s="198"/>
      <c r="J5" s="198"/>
    </row>
    <row r="6" spans="1:10" ht="10.5" customHeight="1" x14ac:dyDescent="0.3">
      <c r="A6" s="107"/>
      <c r="B6" s="108"/>
      <c r="C6" s="108"/>
      <c r="D6" s="108"/>
      <c r="E6" s="105"/>
      <c r="F6" s="109"/>
      <c r="G6" s="109"/>
      <c r="H6" s="109"/>
      <c r="I6" s="109"/>
      <c r="J6" s="110" t="s">
        <v>166</v>
      </c>
    </row>
    <row r="7" spans="1:10" ht="22.5" x14ac:dyDescent="0.25">
      <c r="A7" s="111"/>
      <c r="B7" s="111"/>
      <c r="C7" s="111"/>
      <c r="D7" s="112"/>
      <c r="E7" s="113"/>
      <c r="F7" s="36" t="s">
        <v>108</v>
      </c>
      <c r="G7" s="36" t="s">
        <v>109</v>
      </c>
      <c r="H7" s="114" t="s">
        <v>162</v>
      </c>
      <c r="I7" s="114" t="s">
        <v>2</v>
      </c>
      <c r="J7" s="114" t="s">
        <v>3</v>
      </c>
    </row>
    <row r="8" spans="1:10" ht="18" customHeight="1" x14ac:dyDescent="0.25">
      <c r="A8" s="185" t="s">
        <v>4</v>
      </c>
      <c r="B8" s="181"/>
      <c r="C8" s="181"/>
      <c r="D8" s="181"/>
      <c r="E8" s="199"/>
      <c r="F8" s="143">
        <f>F9+F10</f>
        <v>1330550</v>
      </c>
      <c r="G8" s="143">
        <f t="shared" ref="G8:J8" si="0">G9+G10</f>
        <v>1406479</v>
      </c>
      <c r="H8" s="143">
        <f t="shared" si="0"/>
        <v>1657817</v>
      </c>
      <c r="I8" s="143">
        <f t="shared" si="0"/>
        <v>1657817</v>
      </c>
      <c r="J8" s="143">
        <f t="shared" si="0"/>
        <v>1657817</v>
      </c>
    </row>
    <row r="9" spans="1:10" ht="18" customHeight="1" x14ac:dyDescent="0.25">
      <c r="A9" s="200" t="s">
        <v>167</v>
      </c>
      <c r="B9" s="201"/>
      <c r="C9" s="201"/>
      <c r="D9" s="201"/>
      <c r="E9" s="195"/>
      <c r="F9" s="144">
        <f>+SAŽETAK1!B9</f>
        <v>1330550</v>
      </c>
      <c r="G9" s="144">
        <f>+SAŽETAK1!C9</f>
        <v>1406479</v>
      </c>
      <c r="H9" s="144">
        <f>+SAŽETAK1!D9</f>
        <v>1657817</v>
      </c>
      <c r="I9" s="144">
        <f>+SAŽETAK1!E9</f>
        <v>1657817</v>
      </c>
      <c r="J9" s="144">
        <f>+SAŽETAK1!F9</f>
        <v>1657817</v>
      </c>
    </row>
    <row r="10" spans="1:10" ht="18" customHeight="1" x14ac:dyDescent="0.25">
      <c r="A10" s="202" t="s">
        <v>168</v>
      </c>
      <c r="B10" s="195"/>
      <c r="C10" s="195"/>
      <c r="D10" s="195"/>
      <c r="E10" s="195"/>
      <c r="F10" s="144"/>
      <c r="G10" s="144"/>
      <c r="H10" s="144"/>
      <c r="I10" s="144"/>
      <c r="J10" s="144"/>
    </row>
    <row r="11" spans="1:10" ht="18" customHeight="1" x14ac:dyDescent="0.25">
      <c r="A11" s="145" t="s">
        <v>7</v>
      </c>
      <c r="B11" s="146"/>
      <c r="C11" s="146"/>
      <c r="D11" s="146"/>
      <c r="E11" s="146"/>
      <c r="F11" s="143">
        <f>F12+F13</f>
        <v>1322942</v>
      </c>
      <c r="G11" s="143">
        <f t="shared" ref="G11:J11" si="1">G12+G13</f>
        <v>1422914</v>
      </c>
      <c r="H11" s="143">
        <f t="shared" si="1"/>
        <v>1673483</v>
      </c>
      <c r="I11" s="143">
        <f t="shared" si="1"/>
        <v>1663287</v>
      </c>
      <c r="J11" s="143">
        <f t="shared" si="1"/>
        <v>1663287</v>
      </c>
    </row>
    <row r="12" spans="1:10" ht="18" customHeight="1" x14ac:dyDescent="0.25">
      <c r="A12" s="203" t="s">
        <v>169</v>
      </c>
      <c r="B12" s="201"/>
      <c r="C12" s="201"/>
      <c r="D12" s="201"/>
      <c r="E12" s="201"/>
      <c r="F12" s="144">
        <f>+SAŽETAK1!B12</f>
        <v>1315181</v>
      </c>
      <c r="G12" s="144">
        <f>+SAŽETAK1!C12</f>
        <v>1413989</v>
      </c>
      <c r="H12" s="144">
        <f>+SAŽETAK1!D12</f>
        <v>1668918</v>
      </c>
      <c r="I12" s="144">
        <f>+SAŽETAK1!E12</f>
        <v>1658722</v>
      </c>
      <c r="J12" s="144">
        <f>+SAŽETAK1!F12</f>
        <v>1658722</v>
      </c>
    </row>
    <row r="13" spans="1:10" ht="18" customHeight="1" x14ac:dyDescent="0.25">
      <c r="A13" s="194" t="s">
        <v>170</v>
      </c>
      <c r="B13" s="195"/>
      <c r="C13" s="195"/>
      <c r="D13" s="195"/>
      <c r="E13" s="195"/>
      <c r="F13" s="144">
        <f>+SAŽETAK1!B13</f>
        <v>7761</v>
      </c>
      <c r="G13" s="144">
        <f>+SAŽETAK1!C13</f>
        <v>8925</v>
      </c>
      <c r="H13" s="144">
        <f>+SAŽETAK1!D13</f>
        <v>4565</v>
      </c>
      <c r="I13" s="144">
        <f>+SAŽETAK1!E13</f>
        <v>4565</v>
      </c>
      <c r="J13" s="144">
        <f>+SAŽETAK1!F13</f>
        <v>4565</v>
      </c>
    </row>
    <row r="14" spans="1:10" ht="18" customHeight="1" x14ac:dyDescent="0.25">
      <c r="A14" s="180" t="s">
        <v>10</v>
      </c>
      <c r="B14" s="181"/>
      <c r="C14" s="181"/>
      <c r="D14" s="181"/>
      <c r="E14" s="181"/>
      <c r="F14" s="143">
        <f>F8-F11</f>
        <v>7608</v>
      </c>
      <c r="G14" s="143">
        <f t="shared" ref="G14:J14" si="2">G8-G11</f>
        <v>-16435</v>
      </c>
      <c r="H14" s="143">
        <f t="shared" si="2"/>
        <v>-15666</v>
      </c>
      <c r="I14" s="143">
        <f t="shared" si="2"/>
        <v>-5470</v>
      </c>
      <c r="J14" s="143">
        <f t="shared" si="2"/>
        <v>-5470</v>
      </c>
    </row>
    <row r="15" spans="1:10" ht="9" customHeight="1" x14ac:dyDescent="0.25">
      <c r="A15" s="147"/>
      <c r="B15" s="148"/>
      <c r="C15" s="148"/>
      <c r="D15" s="148"/>
      <c r="E15" s="148"/>
      <c r="F15" s="148"/>
      <c r="G15" s="148"/>
      <c r="H15" s="149"/>
      <c r="I15" s="149"/>
      <c r="J15" s="149"/>
    </row>
    <row r="16" spans="1:10" ht="15.75" x14ac:dyDescent="0.25">
      <c r="A16" s="182" t="s">
        <v>11</v>
      </c>
      <c r="B16" s="183"/>
      <c r="C16" s="183"/>
      <c r="D16" s="183"/>
      <c r="E16" s="183"/>
      <c r="F16" s="183"/>
      <c r="G16" s="183"/>
      <c r="H16" s="183"/>
      <c r="I16" s="183"/>
      <c r="J16" s="183"/>
    </row>
    <row r="17" spans="1:10" ht="6" customHeight="1" x14ac:dyDescent="0.25">
      <c r="A17" s="147"/>
      <c r="B17" s="148"/>
      <c r="C17" s="148"/>
      <c r="D17" s="148"/>
      <c r="E17" s="148"/>
      <c r="F17" s="148"/>
      <c r="G17" s="148"/>
      <c r="H17" s="149"/>
      <c r="I17" s="149"/>
      <c r="J17" s="149"/>
    </row>
    <row r="18" spans="1:10" ht="22.5" x14ac:dyDescent="0.25">
      <c r="A18" s="150"/>
      <c r="B18" s="150"/>
      <c r="C18" s="150"/>
      <c r="D18" s="151"/>
      <c r="E18" s="152"/>
      <c r="F18" s="136" t="s">
        <v>108</v>
      </c>
      <c r="G18" s="136" t="s">
        <v>109</v>
      </c>
      <c r="H18" s="153" t="s">
        <v>162</v>
      </c>
      <c r="I18" s="153" t="s">
        <v>2</v>
      </c>
      <c r="J18" s="153" t="s">
        <v>3</v>
      </c>
    </row>
    <row r="19" spans="1:10" ht="18" customHeight="1" x14ac:dyDescent="0.25">
      <c r="A19" s="194" t="s">
        <v>171</v>
      </c>
      <c r="B19" s="195"/>
      <c r="C19" s="195"/>
      <c r="D19" s="195"/>
      <c r="E19" s="195"/>
      <c r="F19" s="154"/>
      <c r="G19" s="154"/>
      <c r="H19" s="154"/>
      <c r="I19" s="154"/>
      <c r="J19" s="155"/>
    </row>
    <row r="20" spans="1:10" ht="18" customHeight="1" x14ac:dyDescent="0.25">
      <c r="A20" s="194" t="s">
        <v>172</v>
      </c>
      <c r="B20" s="195"/>
      <c r="C20" s="195"/>
      <c r="D20" s="195"/>
      <c r="E20" s="195"/>
      <c r="F20" s="154"/>
      <c r="G20" s="154"/>
      <c r="H20" s="154"/>
      <c r="I20" s="154"/>
      <c r="J20" s="155"/>
    </row>
    <row r="21" spans="1:10" ht="18" customHeight="1" x14ac:dyDescent="0.25">
      <c r="A21" s="180" t="s">
        <v>14</v>
      </c>
      <c r="B21" s="181"/>
      <c r="C21" s="181"/>
      <c r="D21" s="181"/>
      <c r="E21" s="181"/>
      <c r="F21" s="143">
        <f>F19-F20</f>
        <v>0</v>
      </c>
      <c r="G21" s="143">
        <f t="shared" ref="G21:J21" si="3">G19-G20</f>
        <v>0</v>
      </c>
      <c r="H21" s="143">
        <f t="shared" si="3"/>
        <v>0</v>
      </c>
      <c r="I21" s="143">
        <f t="shared" si="3"/>
        <v>0</v>
      </c>
      <c r="J21" s="143">
        <f t="shared" si="3"/>
        <v>0</v>
      </c>
    </row>
    <row r="22" spans="1:10" ht="18" customHeight="1" x14ac:dyDescent="0.25">
      <c r="A22" s="180" t="s">
        <v>173</v>
      </c>
      <c r="B22" s="181"/>
      <c r="C22" s="181"/>
      <c r="D22" s="181"/>
      <c r="E22" s="181"/>
      <c r="F22" s="143">
        <f>F14+F21</f>
        <v>7608</v>
      </c>
      <c r="G22" s="143">
        <f t="shared" ref="G22:J22" si="4">G14+G21</f>
        <v>-16435</v>
      </c>
      <c r="H22" s="143">
        <f t="shared" si="4"/>
        <v>-15666</v>
      </c>
      <c r="I22" s="143">
        <f t="shared" si="4"/>
        <v>-5470</v>
      </c>
      <c r="J22" s="143">
        <f t="shared" si="4"/>
        <v>-5470</v>
      </c>
    </row>
    <row r="23" spans="1:10" ht="9" customHeight="1" x14ac:dyDescent="0.25">
      <c r="A23" s="156"/>
      <c r="B23" s="148"/>
      <c r="C23" s="148"/>
      <c r="D23" s="148"/>
      <c r="E23" s="148"/>
      <c r="F23" s="148"/>
      <c r="G23" s="148"/>
      <c r="H23" s="149"/>
      <c r="I23" s="149"/>
      <c r="J23" s="149"/>
    </row>
    <row r="24" spans="1:10" ht="15.75" x14ac:dyDescent="0.25">
      <c r="A24" s="182" t="s">
        <v>174</v>
      </c>
      <c r="B24" s="183"/>
      <c r="C24" s="183"/>
      <c r="D24" s="183"/>
      <c r="E24" s="183"/>
      <c r="F24" s="183"/>
      <c r="G24" s="183"/>
      <c r="H24" s="183"/>
      <c r="I24" s="183"/>
      <c r="J24" s="183"/>
    </row>
    <row r="25" spans="1:10" ht="3.75" customHeight="1" x14ac:dyDescent="0.25">
      <c r="A25" s="157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ht="22.5" x14ac:dyDescent="0.25">
      <c r="A26" s="150"/>
      <c r="B26" s="150"/>
      <c r="C26" s="150"/>
      <c r="D26" s="151"/>
      <c r="E26" s="152"/>
      <c r="F26" s="136" t="s">
        <v>108</v>
      </c>
      <c r="G26" s="136" t="s">
        <v>109</v>
      </c>
      <c r="H26" s="153" t="s">
        <v>162</v>
      </c>
      <c r="I26" s="153" t="s">
        <v>2</v>
      </c>
      <c r="J26" s="153" t="s">
        <v>3</v>
      </c>
    </row>
    <row r="27" spans="1:10" ht="18" customHeight="1" x14ac:dyDescent="0.25">
      <c r="A27" s="184" t="s">
        <v>175</v>
      </c>
      <c r="B27" s="184"/>
      <c r="C27" s="184"/>
      <c r="D27" s="184"/>
      <c r="E27" s="184"/>
      <c r="F27" s="159">
        <f>+SAŽETAK1!B26</f>
        <v>10006</v>
      </c>
      <c r="G27" s="159">
        <v>16435</v>
      </c>
      <c r="H27" s="159">
        <f>+SAŽETAK1!D26</f>
        <v>26606</v>
      </c>
      <c r="I27" s="159">
        <f>+H28</f>
        <v>10940</v>
      </c>
      <c r="J27" s="160">
        <f>+I28</f>
        <v>5470</v>
      </c>
    </row>
    <row r="28" spans="1:10" ht="18" customHeight="1" x14ac:dyDescent="0.25">
      <c r="A28" s="180" t="s">
        <v>176</v>
      </c>
      <c r="B28" s="181"/>
      <c r="C28" s="181"/>
      <c r="D28" s="181"/>
      <c r="E28" s="181"/>
      <c r="F28" s="161">
        <f>F22+F27</f>
        <v>17614</v>
      </c>
      <c r="G28" s="161">
        <f>G22+G27</f>
        <v>0</v>
      </c>
      <c r="H28" s="161">
        <f t="shared" ref="H28:J28" si="5">H22+H27</f>
        <v>10940</v>
      </c>
      <c r="I28" s="161">
        <f t="shared" si="5"/>
        <v>5470</v>
      </c>
      <c r="J28" s="161">
        <f t="shared" si="5"/>
        <v>0</v>
      </c>
    </row>
    <row r="29" spans="1:10" ht="35.25" customHeight="1" x14ac:dyDescent="0.25">
      <c r="A29" s="185" t="s">
        <v>177</v>
      </c>
      <c r="B29" s="185"/>
      <c r="C29" s="185"/>
      <c r="D29" s="185"/>
      <c r="E29" s="185"/>
      <c r="F29" s="161">
        <f>F14+F21+F27-F28</f>
        <v>0</v>
      </c>
      <c r="G29" s="161">
        <f t="shared" ref="G29:J29" si="6">G14+G21+G27-G28</f>
        <v>0</v>
      </c>
      <c r="H29" s="161">
        <f t="shared" si="6"/>
        <v>0</v>
      </c>
      <c r="I29" s="161">
        <f t="shared" si="6"/>
        <v>0</v>
      </c>
      <c r="J29" s="161">
        <f t="shared" si="6"/>
        <v>0</v>
      </c>
    </row>
    <row r="30" spans="1:10" ht="9.75" customHeight="1" x14ac:dyDescent="0.25">
      <c r="A30" s="162"/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0" ht="15.75" x14ac:dyDescent="0.25">
      <c r="A31" s="186" t="s">
        <v>178</v>
      </c>
      <c r="B31" s="186"/>
      <c r="C31" s="186"/>
      <c r="D31" s="186"/>
      <c r="E31" s="186"/>
      <c r="F31" s="186"/>
      <c r="G31" s="186"/>
      <c r="H31" s="186"/>
      <c r="I31" s="186"/>
      <c r="J31" s="186"/>
    </row>
    <row r="32" spans="1:10" ht="6" customHeight="1" x14ac:dyDescent="0.25">
      <c r="A32" s="164"/>
      <c r="B32" s="165"/>
      <c r="C32" s="165"/>
      <c r="D32" s="165"/>
      <c r="E32" s="165"/>
      <c r="F32" s="165"/>
      <c r="G32" s="165"/>
      <c r="H32" s="166"/>
      <c r="I32" s="166"/>
      <c r="J32" s="166"/>
    </row>
    <row r="33" spans="1:10" ht="22.5" x14ac:dyDescent="0.25">
      <c r="A33" s="167"/>
      <c r="B33" s="168"/>
      <c r="C33" s="168"/>
      <c r="D33" s="169"/>
      <c r="E33" s="170"/>
      <c r="F33" s="135" t="s">
        <v>108</v>
      </c>
      <c r="G33" s="136" t="s">
        <v>109</v>
      </c>
      <c r="H33" s="137" t="s">
        <v>162</v>
      </c>
      <c r="I33" s="137" t="s">
        <v>2</v>
      </c>
      <c r="J33" s="137" t="s">
        <v>3</v>
      </c>
    </row>
    <row r="34" spans="1:10" ht="18" customHeight="1" x14ac:dyDescent="0.25">
      <c r="A34" s="187" t="s">
        <v>175</v>
      </c>
      <c r="B34" s="188"/>
      <c r="C34" s="188"/>
      <c r="D34" s="188"/>
      <c r="E34" s="189"/>
      <c r="F34" s="171">
        <f>+F27</f>
        <v>10006</v>
      </c>
      <c r="G34" s="171">
        <f>-G22</f>
        <v>16435</v>
      </c>
      <c r="H34" s="171">
        <f>+H27</f>
        <v>26606</v>
      </c>
      <c r="I34" s="171">
        <f>H37</f>
        <v>10940</v>
      </c>
      <c r="J34" s="160">
        <f>I37</f>
        <v>5470</v>
      </c>
    </row>
    <row r="35" spans="1:10" ht="22.5" customHeight="1" x14ac:dyDescent="0.25">
      <c r="A35" s="187" t="s">
        <v>179</v>
      </c>
      <c r="B35" s="188"/>
      <c r="C35" s="188"/>
      <c r="D35" s="188"/>
      <c r="E35" s="189"/>
      <c r="F35" s="171"/>
      <c r="G35" s="171">
        <f>-G14</f>
        <v>16435</v>
      </c>
      <c r="H35" s="171">
        <f>-H22</f>
        <v>15666</v>
      </c>
      <c r="I35" s="171">
        <f>-I22</f>
        <v>5470</v>
      </c>
      <c r="J35" s="160">
        <f>-J22</f>
        <v>5470</v>
      </c>
    </row>
    <row r="36" spans="1:10" ht="18" customHeight="1" x14ac:dyDescent="0.25">
      <c r="A36" s="187" t="s">
        <v>180</v>
      </c>
      <c r="B36" s="190"/>
      <c r="C36" s="190"/>
      <c r="D36" s="190"/>
      <c r="E36" s="191"/>
      <c r="F36" s="171">
        <f>+F22</f>
        <v>7608</v>
      </c>
      <c r="G36" s="171"/>
      <c r="H36" s="171">
        <v>0</v>
      </c>
      <c r="I36" s="171">
        <v>0</v>
      </c>
      <c r="J36" s="160">
        <v>0</v>
      </c>
    </row>
    <row r="37" spans="1:10" ht="18" customHeight="1" x14ac:dyDescent="0.25">
      <c r="A37" s="192" t="s">
        <v>176</v>
      </c>
      <c r="B37" s="193"/>
      <c r="C37" s="193"/>
      <c r="D37" s="193"/>
      <c r="E37" s="193"/>
      <c r="F37" s="172">
        <f>F34-F35+F36</f>
        <v>17614</v>
      </c>
      <c r="G37" s="172">
        <f t="shared" ref="G37:J37" si="7">G34-G35+G36</f>
        <v>0</v>
      </c>
      <c r="H37" s="172">
        <f t="shared" si="7"/>
        <v>10940</v>
      </c>
      <c r="I37" s="172">
        <f t="shared" si="7"/>
        <v>5470</v>
      </c>
      <c r="J37" s="173">
        <f t="shared" si="7"/>
        <v>0</v>
      </c>
    </row>
    <row r="38" spans="1:10" ht="17.25" customHeight="1" x14ac:dyDescent="0.25"/>
    <row r="39" spans="1:10" ht="26.25" customHeight="1" x14ac:dyDescent="0.25">
      <c r="A39" s="178" t="s">
        <v>181</v>
      </c>
      <c r="B39" s="179"/>
      <c r="C39" s="179"/>
      <c r="D39" s="179"/>
      <c r="E39" s="179"/>
      <c r="F39" s="179"/>
      <c r="G39" s="179"/>
      <c r="H39" s="179"/>
      <c r="I39" s="179"/>
      <c r="J39" s="179"/>
    </row>
    <row r="40" spans="1:10" ht="9" customHeight="1" x14ac:dyDescent="0.25"/>
    <row r="43" spans="1:10" x14ac:dyDescent="0.25">
      <c r="A43" s="103" t="s">
        <v>163</v>
      </c>
    </row>
    <row r="44" spans="1:10" x14ac:dyDescent="0.25">
      <c r="A44" s="103" t="s">
        <v>165</v>
      </c>
    </row>
    <row r="45" spans="1:10" x14ac:dyDescent="0.25">
      <c r="A45" s="102" t="s">
        <v>164</v>
      </c>
    </row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K20" sqref="K20"/>
    </sheetView>
  </sheetViews>
  <sheetFormatPr defaultRowHeight="15" x14ac:dyDescent="0.25"/>
  <cols>
    <col min="1" max="1" width="6.28515625" customWidth="1"/>
    <col min="2" max="2" width="6" customWidth="1"/>
    <col min="3" max="3" width="29.85546875" customWidth="1"/>
    <col min="4" max="8" width="10.140625" customWidth="1"/>
  </cols>
  <sheetData>
    <row r="1" spans="1:8" ht="18.75" customHeight="1" x14ac:dyDescent="0.25">
      <c r="A1" s="204" t="s">
        <v>183</v>
      </c>
      <c r="B1" s="204"/>
      <c r="C1" s="204"/>
      <c r="D1" s="204"/>
      <c r="E1" s="204"/>
      <c r="F1" s="204"/>
      <c r="G1" s="204"/>
      <c r="H1" s="204"/>
    </row>
    <row r="2" spans="1:8" ht="12.75" customHeight="1" x14ac:dyDescent="0.25"/>
    <row r="3" spans="1:8" ht="15" customHeight="1" x14ac:dyDescent="0.25">
      <c r="A3" s="205" t="s">
        <v>0</v>
      </c>
      <c r="B3" s="205"/>
      <c r="C3" s="205"/>
      <c r="D3" s="205"/>
      <c r="E3" s="205"/>
      <c r="F3" s="205"/>
      <c r="G3" s="205"/>
      <c r="H3" s="205"/>
    </row>
    <row r="4" spans="1:8" ht="12.75" customHeight="1" x14ac:dyDescent="0.25"/>
    <row r="5" spans="1:8" ht="15.75" customHeight="1" x14ac:dyDescent="0.25">
      <c r="A5" s="205" t="s">
        <v>20</v>
      </c>
      <c r="B5" s="205"/>
      <c r="C5" s="205"/>
      <c r="D5" s="205"/>
      <c r="E5" s="205"/>
      <c r="F5" s="205"/>
      <c r="G5" s="205"/>
      <c r="H5" s="205"/>
    </row>
    <row r="6" spans="1:8" ht="12.75" customHeight="1" x14ac:dyDescent="0.25"/>
    <row r="7" spans="1:8" ht="19.5" customHeight="1" x14ac:dyDescent="0.25">
      <c r="A7" s="206" t="s">
        <v>5</v>
      </c>
      <c r="B7" s="206"/>
      <c r="C7" s="206"/>
      <c r="D7" s="206"/>
      <c r="E7" s="206"/>
      <c r="F7" s="206"/>
      <c r="G7" s="206"/>
      <c r="H7" s="206"/>
    </row>
    <row r="8" spans="1:8" ht="9" customHeight="1" x14ac:dyDescent="0.25"/>
    <row r="9" spans="1:8" ht="24" customHeight="1" x14ac:dyDescent="0.25">
      <c r="A9" s="3" t="s">
        <v>21</v>
      </c>
      <c r="B9" s="4" t="s">
        <v>22</v>
      </c>
      <c r="C9" s="5" t="s">
        <v>23</v>
      </c>
      <c r="D9" s="95" t="s">
        <v>108</v>
      </c>
      <c r="E9" s="96" t="s">
        <v>109</v>
      </c>
      <c r="F9" s="97" t="s">
        <v>162</v>
      </c>
      <c r="G9" s="97" t="s">
        <v>2</v>
      </c>
      <c r="H9" s="97" t="s">
        <v>3</v>
      </c>
    </row>
    <row r="10" spans="1:8" x14ac:dyDescent="0.25">
      <c r="A10" s="6" t="s">
        <v>24</v>
      </c>
      <c r="B10" s="7"/>
      <c r="C10" s="8" t="s">
        <v>25</v>
      </c>
      <c r="D10" s="28">
        <f>+D11+D14+D15+D18</f>
        <v>1330550</v>
      </c>
      <c r="E10" s="28">
        <f>+E11+E13+E15+E18</f>
        <v>1406479</v>
      </c>
      <c r="F10" s="9">
        <v>1657817</v>
      </c>
      <c r="G10" s="9">
        <v>1657817</v>
      </c>
      <c r="H10" s="9">
        <v>1657817</v>
      </c>
    </row>
    <row r="11" spans="1:8" ht="22.5" x14ac:dyDescent="0.25">
      <c r="A11" s="10" t="s">
        <v>26</v>
      </c>
      <c r="B11" s="7"/>
      <c r="C11" s="24" t="s">
        <v>27</v>
      </c>
      <c r="D11" s="213">
        <v>1208139</v>
      </c>
      <c r="E11" s="27">
        <v>1273063</v>
      </c>
      <c r="F11" s="12">
        <v>1528604</v>
      </c>
      <c r="G11" s="12">
        <v>1528604</v>
      </c>
      <c r="H11" s="12">
        <v>1528604</v>
      </c>
    </row>
    <row r="12" spans="1:8" x14ac:dyDescent="0.25">
      <c r="A12" s="13"/>
      <c r="B12" s="14" t="s">
        <v>28</v>
      </c>
      <c r="C12" s="14" t="s">
        <v>29</v>
      </c>
      <c r="D12" s="214">
        <v>1208139</v>
      </c>
      <c r="E12" s="30">
        <v>1273063</v>
      </c>
      <c r="F12" s="15">
        <v>1528604</v>
      </c>
      <c r="G12" s="15">
        <v>1528604</v>
      </c>
      <c r="H12" s="15">
        <v>1528604</v>
      </c>
    </row>
    <row r="13" spans="1:8" ht="33.75" x14ac:dyDescent="0.25">
      <c r="A13" s="10" t="s">
        <v>30</v>
      </c>
      <c r="B13" s="7"/>
      <c r="C13" s="24" t="s">
        <v>31</v>
      </c>
      <c r="D13" s="215">
        <v>278</v>
      </c>
      <c r="E13" s="32">
        <v>649</v>
      </c>
      <c r="F13" s="12">
        <v>348</v>
      </c>
      <c r="G13" s="12">
        <v>348</v>
      </c>
      <c r="H13" s="12">
        <v>348</v>
      </c>
    </row>
    <row r="14" spans="1:8" ht="22.5" x14ac:dyDescent="0.25">
      <c r="A14" s="13"/>
      <c r="B14" s="14" t="s">
        <v>32</v>
      </c>
      <c r="C14" s="29" t="s">
        <v>33</v>
      </c>
      <c r="D14" s="216">
        <v>278</v>
      </c>
      <c r="E14" s="31">
        <v>649</v>
      </c>
      <c r="F14" s="15">
        <v>348</v>
      </c>
      <c r="G14" s="15">
        <v>348</v>
      </c>
      <c r="H14" s="15">
        <v>348</v>
      </c>
    </row>
    <row r="15" spans="1:8" ht="22.5" x14ac:dyDescent="0.25">
      <c r="A15" s="10" t="s">
        <v>34</v>
      </c>
      <c r="B15" s="7"/>
      <c r="C15" s="11" t="s">
        <v>35</v>
      </c>
      <c r="D15" s="217">
        <v>2468</v>
      </c>
      <c r="E15" s="25">
        <v>6929</v>
      </c>
      <c r="F15" s="12">
        <v>9931</v>
      </c>
      <c r="G15" s="12">
        <v>9931</v>
      </c>
      <c r="H15" s="12">
        <v>9931</v>
      </c>
    </row>
    <row r="16" spans="1:8" ht="22.5" x14ac:dyDescent="0.25">
      <c r="A16" s="13"/>
      <c r="B16" s="14" t="s">
        <v>36</v>
      </c>
      <c r="C16" s="14" t="s">
        <v>37</v>
      </c>
      <c r="D16" s="218">
        <v>663</v>
      </c>
      <c r="E16" s="26">
        <v>663</v>
      </c>
      <c r="F16" s="15">
        <v>665</v>
      </c>
      <c r="G16" s="15">
        <v>665</v>
      </c>
      <c r="H16" s="15">
        <v>665</v>
      </c>
    </row>
    <row r="17" spans="1:10" x14ac:dyDescent="0.25">
      <c r="A17" s="13"/>
      <c r="B17" s="14" t="s">
        <v>38</v>
      </c>
      <c r="C17" s="14" t="s">
        <v>39</v>
      </c>
      <c r="D17" s="218">
        <v>1805</v>
      </c>
      <c r="E17" s="26">
        <v>6266</v>
      </c>
      <c r="F17" s="15">
        <v>9266</v>
      </c>
      <c r="G17" s="15">
        <v>9266</v>
      </c>
      <c r="H17" s="15">
        <v>9266</v>
      </c>
    </row>
    <row r="18" spans="1:10" ht="22.5" x14ac:dyDescent="0.25">
      <c r="A18" s="10" t="s">
        <v>40</v>
      </c>
      <c r="B18" s="7"/>
      <c r="C18" s="11" t="s">
        <v>41</v>
      </c>
      <c r="D18" s="217">
        <f>+D19+D20+D23+D21</f>
        <v>119665</v>
      </c>
      <c r="E18" s="25">
        <v>125838</v>
      </c>
      <c r="F18" s="12">
        <v>118934</v>
      </c>
      <c r="G18" s="12">
        <v>118934</v>
      </c>
      <c r="H18" s="12">
        <v>118934</v>
      </c>
    </row>
    <row r="19" spans="1:10" ht="22.5" x14ac:dyDescent="0.25">
      <c r="A19" s="13"/>
      <c r="B19" s="14" t="s">
        <v>42</v>
      </c>
      <c r="C19" s="14" t="s">
        <v>43</v>
      </c>
      <c r="D19" s="219">
        <v>3727</v>
      </c>
      <c r="E19" s="30">
        <v>4331</v>
      </c>
      <c r="F19" s="211">
        <v>4338</v>
      </c>
      <c r="G19" s="15">
        <v>4338</v>
      </c>
      <c r="H19" s="15">
        <v>4338</v>
      </c>
    </row>
    <row r="20" spans="1:10" ht="33.75" x14ac:dyDescent="0.25">
      <c r="A20" s="13"/>
      <c r="B20" s="14" t="s">
        <v>111</v>
      </c>
      <c r="C20" s="29" t="s">
        <v>45</v>
      </c>
      <c r="D20" s="220">
        <v>110716</v>
      </c>
      <c r="E20" s="51">
        <v>0</v>
      </c>
      <c r="F20" s="81">
        <v>0</v>
      </c>
      <c r="G20" s="15">
        <v>0</v>
      </c>
      <c r="H20" s="15">
        <v>0</v>
      </c>
      <c r="J20" s="210"/>
    </row>
    <row r="21" spans="1:10" ht="33.75" x14ac:dyDescent="0.25">
      <c r="A21" s="13"/>
      <c r="B21" s="14" t="s">
        <v>184</v>
      </c>
      <c r="C21" s="29" t="s">
        <v>45</v>
      </c>
      <c r="D21" s="220">
        <v>2654</v>
      </c>
      <c r="E21" s="51"/>
      <c r="F21" s="81"/>
      <c r="G21" s="15"/>
      <c r="H21" s="15"/>
      <c r="J21" s="210"/>
    </row>
    <row r="22" spans="1:10" ht="33.75" x14ac:dyDescent="0.25">
      <c r="A22" s="13"/>
      <c r="B22" s="14" t="s">
        <v>44</v>
      </c>
      <c r="C22" s="29" t="s">
        <v>45</v>
      </c>
      <c r="D22" s="221">
        <v>0</v>
      </c>
      <c r="E22" s="212">
        <v>118277</v>
      </c>
      <c r="F22" s="15">
        <v>111648</v>
      </c>
      <c r="G22" s="15">
        <v>111648</v>
      </c>
      <c r="H22" s="15">
        <v>111648</v>
      </c>
    </row>
    <row r="23" spans="1:10" ht="22.5" x14ac:dyDescent="0.25">
      <c r="A23" s="13"/>
      <c r="B23" s="14" t="s">
        <v>46</v>
      </c>
      <c r="C23" s="29" t="s">
        <v>47</v>
      </c>
      <c r="D23" s="220">
        <v>2568</v>
      </c>
      <c r="E23" s="51">
        <v>3230</v>
      </c>
      <c r="F23" s="15">
        <v>2948</v>
      </c>
      <c r="G23" s="15">
        <v>2948</v>
      </c>
      <c r="H23" s="15">
        <v>2948</v>
      </c>
    </row>
    <row r="24" spans="1:10" x14ac:dyDescent="0.25">
      <c r="A24" s="115"/>
      <c r="B24" s="116"/>
      <c r="C24" s="116"/>
      <c r="D24" s="117"/>
      <c r="E24" s="117"/>
      <c r="F24" s="118"/>
      <c r="G24" s="118"/>
      <c r="H24" s="118"/>
    </row>
    <row r="25" spans="1:10" ht="19.5" customHeight="1" x14ac:dyDescent="0.25">
      <c r="A25" s="206" t="s">
        <v>8</v>
      </c>
      <c r="B25" s="206"/>
      <c r="C25" s="206"/>
      <c r="D25" s="206"/>
      <c r="E25" s="206"/>
      <c r="F25" s="206"/>
      <c r="G25" s="206"/>
      <c r="H25" s="206"/>
    </row>
    <row r="26" spans="1:10" ht="9" customHeight="1" x14ac:dyDescent="0.25"/>
    <row r="27" spans="1:10" ht="22.5" customHeight="1" x14ac:dyDescent="0.25">
      <c r="A27" s="3" t="s">
        <v>21</v>
      </c>
      <c r="B27" s="4" t="s">
        <v>22</v>
      </c>
      <c r="C27" s="5" t="s">
        <v>48</v>
      </c>
      <c r="D27" s="95" t="s">
        <v>108</v>
      </c>
      <c r="E27" s="96" t="s">
        <v>109</v>
      </c>
      <c r="F27" s="97" t="s">
        <v>162</v>
      </c>
      <c r="G27" s="97" t="s">
        <v>2</v>
      </c>
      <c r="H27" s="97" t="s">
        <v>3</v>
      </c>
    </row>
    <row r="28" spans="1:10" x14ac:dyDescent="0.25">
      <c r="A28" s="6" t="s">
        <v>49</v>
      </c>
      <c r="B28" s="7"/>
      <c r="C28" s="8" t="s">
        <v>50</v>
      </c>
      <c r="D28" s="9">
        <f>+D29+D33+D41+D43</f>
        <v>1315181</v>
      </c>
      <c r="E28" s="9">
        <f>+E29+E33+E41+E43</f>
        <v>1413989</v>
      </c>
      <c r="F28" s="9">
        <v>1668918</v>
      </c>
      <c r="G28" s="9">
        <v>1658722</v>
      </c>
      <c r="H28" s="9">
        <v>1658722</v>
      </c>
    </row>
    <row r="29" spans="1:10" x14ac:dyDescent="0.25">
      <c r="A29" s="10" t="s">
        <v>51</v>
      </c>
      <c r="B29" s="7"/>
      <c r="C29" s="11" t="s">
        <v>52</v>
      </c>
      <c r="D29" s="12">
        <v>1171125</v>
      </c>
      <c r="E29" s="12">
        <v>1233816</v>
      </c>
      <c r="F29" s="12">
        <v>1518573</v>
      </c>
      <c r="G29" s="12">
        <v>1518573</v>
      </c>
      <c r="H29" s="12">
        <v>1518573</v>
      </c>
    </row>
    <row r="30" spans="1:10" ht="22.5" x14ac:dyDescent="0.25">
      <c r="A30" s="13"/>
      <c r="B30" s="14" t="s">
        <v>42</v>
      </c>
      <c r="C30" s="14" t="s">
        <v>43</v>
      </c>
      <c r="D30" s="15">
        <v>821</v>
      </c>
      <c r="E30" s="15">
        <v>888</v>
      </c>
      <c r="F30" s="15">
        <v>894</v>
      </c>
      <c r="G30" s="15">
        <v>894</v>
      </c>
      <c r="H30" s="15">
        <v>894</v>
      </c>
    </row>
    <row r="31" spans="1:10" ht="22.5" x14ac:dyDescent="0.25">
      <c r="A31" s="13"/>
      <c r="B31" s="14" t="s">
        <v>32</v>
      </c>
      <c r="C31" s="14" t="s">
        <v>33</v>
      </c>
      <c r="D31" s="15">
        <v>306</v>
      </c>
      <c r="E31" s="15">
        <v>464</v>
      </c>
      <c r="F31" s="15">
        <v>85</v>
      </c>
      <c r="G31" s="15">
        <v>85</v>
      </c>
      <c r="H31" s="15">
        <v>85</v>
      </c>
    </row>
    <row r="32" spans="1:10" x14ac:dyDescent="0.25">
      <c r="A32" s="13"/>
      <c r="B32" s="14" t="s">
        <v>28</v>
      </c>
      <c r="C32" s="14" t="s">
        <v>29</v>
      </c>
      <c r="D32" s="15">
        <v>1169998</v>
      </c>
      <c r="E32" s="15">
        <v>1232464</v>
      </c>
      <c r="F32" s="15">
        <v>1517594</v>
      </c>
      <c r="G32" s="15">
        <v>1517594</v>
      </c>
      <c r="H32" s="15">
        <v>1517594</v>
      </c>
    </row>
    <row r="33" spans="1:8" x14ac:dyDescent="0.25">
      <c r="A33" s="10" t="s">
        <v>36</v>
      </c>
      <c r="B33" s="7"/>
      <c r="C33" s="11" t="s">
        <v>53</v>
      </c>
      <c r="D33" s="12">
        <v>133358</v>
      </c>
      <c r="E33" s="12">
        <v>178994</v>
      </c>
      <c r="F33" s="12">
        <v>150340</v>
      </c>
      <c r="G33" s="12">
        <v>140144</v>
      </c>
      <c r="H33" s="12">
        <v>140144</v>
      </c>
    </row>
    <row r="34" spans="1:8" ht="22.5" x14ac:dyDescent="0.25">
      <c r="A34" s="13"/>
      <c r="B34" s="14" t="s">
        <v>42</v>
      </c>
      <c r="C34" s="14" t="s">
        <v>43</v>
      </c>
      <c r="D34" s="15">
        <v>2701</v>
      </c>
      <c r="E34" s="15">
        <v>3205</v>
      </c>
      <c r="F34" s="15">
        <v>3206</v>
      </c>
      <c r="G34" s="15">
        <v>3206</v>
      </c>
      <c r="H34" s="15">
        <v>3206</v>
      </c>
    </row>
    <row r="35" spans="1:8" ht="22.5" x14ac:dyDescent="0.25">
      <c r="A35" s="13"/>
      <c r="B35" s="14" t="s">
        <v>36</v>
      </c>
      <c r="C35" s="14" t="s">
        <v>37</v>
      </c>
      <c r="D35" s="15">
        <v>2693</v>
      </c>
      <c r="E35" s="15">
        <v>4301</v>
      </c>
      <c r="F35" s="15">
        <v>3310</v>
      </c>
      <c r="G35" s="15">
        <v>3310</v>
      </c>
      <c r="H35" s="15">
        <v>3310</v>
      </c>
    </row>
    <row r="36" spans="1:8" ht="33.75" x14ac:dyDescent="0.25">
      <c r="A36" s="13"/>
      <c r="B36" s="14" t="s">
        <v>44</v>
      </c>
      <c r="C36" s="14" t="s">
        <v>45</v>
      </c>
      <c r="D36" s="15">
        <v>106364</v>
      </c>
      <c r="E36" s="15">
        <v>116950</v>
      </c>
      <c r="F36" s="15">
        <v>110318</v>
      </c>
      <c r="G36" s="15">
        <v>110318</v>
      </c>
      <c r="H36" s="15">
        <v>110318</v>
      </c>
    </row>
    <row r="37" spans="1:8" ht="22.5" x14ac:dyDescent="0.25">
      <c r="A37" s="13"/>
      <c r="B37" s="14" t="s">
        <v>32</v>
      </c>
      <c r="C37" s="14" t="s">
        <v>33</v>
      </c>
      <c r="D37" s="15">
        <v>265</v>
      </c>
      <c r="E37" s="15">
        <v>742</v>
      </c>
      <c r="F37" s="15">
        <v>353</v>
      </c>
      <c r="G37" s="15">
        <v>353</v>
      </c>
      <c r="H37" s="15">
        <v>353</v>
      </c>
    </row>
    <row r="38" spans="1:8" ht="22.5" x14ac:dyDescent="0.25">
      <c r="A38" s="13"/>
      <c r="B38" s="14" t="s">
        <v>46</v>
      </c>
      <c r="C38" s="14" t="s">
        <v>47</v>
      </c>
      <c r="D38" s="15">
        <v>2427</v>
      </c>
      <c r="E38" s="15">
        <v>3230</v>
      </c>
      <c r="F38" s="15">
        <v>2948</v>
      </c>
      <c r="G38" s="15">
        <v>2948</v>
      </c>
      <c r="H38" s="15">
        <v>2948</v>
      </c>
    </row>
    <row r="39" spans="1:8" x14ac:dyDescent="0.25">
      <c r="A39" s="13"/>
      <c r="B39" s="14" t="s">
        <v>28</v>
      </c>
      <c r="C39" s="14" t="s">
        <v>29</v>
      </c>
      <c r="D39" s="15">
        <v>17236</v>
      </c>
      <c r="E39" s="15">
        <v>44433</v>
      </c>
      <c r="F39" s="15">
        <v>21072</v>
      </c>
      <c r="G39" s="15">
        <v>10876</v>
      </c>
      <c r="H39" s="15">
        <v>10876</v>
      </c>
    </row>
    <row r="40" spans="1:8" x14ac:dyDescent="0.25">
      <c r="A40" s="13"/>
      <c r="B40" s="14" t="s">
        <v>38</v>
      </c>
      <c r="C40" s="14" t="s">
        <v>39</v>
      </c>
      <c r="D40" s="15">
        <v>1672</v>
      </c>
      <c r="E40" s="15">
        <v>6133</v>
      </c>
      <c r="F40" s="15">
        <v>9133</v>
      </c>
      <c r="G40" s="15">
        <v>9133</v>
      </c>
      <c r="H40" s="15">
        <v>9133</v>
      </c>
    </row>
    <row r="41" spans="1:8" x14ac:dyDescent="0.25">
      <c r="A41" s="10" t="s">
        <v>54</v>
      </c>
      <c r="B41" s="7"/>
      <c r="C41" s="11" t="s">
        <v>55</v>
      </c>
      <c r="D41" s="12">
        <v>9983</v>
      </c>
      <c r="E41" s="12">
        <v>1179</v>
      </c>
      <c r="F41" s="12">
        <v>5</v>
      </c>
      <c r="G41" s="12">
        <v>5</v>
      </c>
      <c r="H41" s="12">
        <v>5</v>
      </c>
    </row>
    <row r="42" spans="1:8" x14ac:dyDescent="0.25">
      <c r="A42" s="13"/>
      <c r="B42" s="14" t="s">
        <v>28</v>
      </c>
      <c r="C42" s="14" t="s">
        <v>29</v>
      </c>
      <c r="D42" s="15">
        <v>9983</v>
      </c>
      <c r="E42" s="15">
        <v>1179</v>
      </c>
      <c r="F42" s="15">
        <v>5</v>
      </c>
      <c r="G42" s="15">
        <v>5</v>
      </c>
      <c r="H42" s="15">
        <v>5</v>
      </c>
    </row>
    <row r="43" spans="1:8" x14ac:dyDescent="0.25">
      <c r="A43" s="13">
        <v>37</v>
      </c>
      <c r="B43" s="14"/>
      <c r="C43" s="14"/>
      <c r="D43" s="15">
        <v>715</v>
      </c>
      <c r="E43" s="15">
        <v>0</v>
      </c>
      <c r="F43" s="15">
        <v>0</v>
      </c>
      <c r="G43" s="15">
        <v>0</v>
      </c>
      <c r="H43" s="15">
        <v>0</v>
      </c>
    </row>
    <row r="44" spans="1:8" ht="33.75" x14ac:dyDescent="0.25">
      <c r="A44" s="13"/>
      <c r="B44" s="14" t="s">
        <v>111</v>
      </c>
      <c r="C44" s="14" t="s">
        <v>45</v>
      </c>
      <c r="D44" s="15">
        <v>186</v>
      </c>
      <c r="E44" s="15">
        <v>0</v>
      </c>
      <c r="F44" s="15">
        <v>0</v>
      </c>
      <c r="G44" s="15">
        <v>0</v>
      </c>
      <c r="H44" s="15">
        <v>0</v>
      </c>
    </row>
    <row r="45" spans="1:8" ht="22.5" x14ac:dyDescent="0.25">
      <c r="A45" s="13"/>
      <c r="B45" s="14" t="s">
        <v>36</v>
      </c>
      <c r="C45" s="14" t="s">
        <v>37</v>
      </c>
      <c r="D45" s="15">
        <v>529</v>
      </c>
      <c r="E45" s="15">
        <v>0</v>
      </c>
      <c r="F45" s="15">
        <v>0</v>
      </c>
      <c r="G45" s="15">
        <v>0</v>
      </c>
      <c r="H45" s="15">
        <v>0</v>
      </c>
    </row>
    <row r="46" spans="1:8" ht="22.5" x14ac:dyDescent="0.25">
      <c r="A46" s="6" t="s">
        <v>56</v>
      </c>
      <c r="B46" s="7"/>
      <c r="C46" s="8" t="s">
        <v>57</v>
      </c>
      <c r="D46" s="9">
        <v>7761</v>
      </c>
      <c r="E46" s="9">
        <v>8925</v>
      </c>
      <c r="F46" s="9">
        <v>4565</v>
      </c>
      <c r="G46" s="9">
        <v>4565</v>
      </c>
      <c r="H46" s="9">
        <v>4565</v>
      </c>
    </row>
    <row r="47" spans="1:8" ht="22.5" x14ac:dyDescent="0.25">
      <c r="A47" s="10" t="s">
        <v>58</v>
      </c>
      <c r="B47" s="7"/>
      <c r="C47" s="11" t="s">
        <v>59</v>
      </c>
      <c r="D47" s="12">
        <v>0</v>
      </c>
      <c r="E47" s="12">
        <v>465</v>
      </c>
      <c r="F47" s="12">
        <v>100</v>
      </c>
      <c r="G47" s="12">
        <v>100</v>
      </c>
      <c r="H47" s="12">
        <v>100</v>
      </c>
    </row>
    <row r="48" spans="1:8" ht="22.5" x14ac:dyDescent="0.25">
      <c r="A48" s="13"/>
      <c r="B48" s="14" t="s">
        <v>36</v>
      </c>
      <c r="C48" s="14" t="s">
        <v>37</v>
      </c>
      <c r="D48" s="15">
        <v>0</v>
      </c>
      <c r="E48" s="15">
        <v>200</v>
      </c>
      <c r="F48" s="15">
        <v>100</v>
      </c>
      <c r="G48" s="15">
        <v>100</v>
      </c>
      <c r="H48" s="15">
        <v>100</v>
      </c>
    </row>
    <row r="49" spans="1:9" x14ac:dyDescent="0.25">
      <c r="A49" s="13"/>
      <c r="B49" s="14" t="s">
        <v>28</v>
      </c>
      <c r="C49" s="14" t="s">
        <v>29</v>
      </c>
      <c r="D49" s="15"/>
      <c r="E49" s="15">
        <v>265</v>
      </c>
      <c r="F49" s="15"/>
      <c r="G49" s="15"/>
      <c r="H49" s="15"/>
    </row>
    <row r="50" spans="1:9" ht="22.5" x14ac:dyDescent="0.25">
      <c r="A50" s="10" t="s">
        <v>60</v>
      </c>
      <c r="B50" s="7"/>
      <c r="C50" s="11" t="s">
        <v>61</v>
      </c>
      <c r="D50" s="12">
        <v>7761</v>
      </c>
      <c r="E50" s="12">
        <v>8460</v>
      </c>
      <c r="F50" s="12">
        <v>4465</v>
      </c>
      <c r="G50" s="12">
        <v>4465</v>
      </c>
      <c r="H50" s="12">
        <v>4465</v>
      </c>
    </row>
    <row r="51" spans="1:9" ht="22.5" x14ac:dyDescent="0.25">
      <c r="A51" s="13"/>
      <c r="B51" s="14" t="s">
        <v>42</v>
      </c>
      <c r="C51" s="14" t="s">
        <v>43</v>
      </c>
      <c r="D51" s="15">
        <v>192</v>
      </c>
      <c r="E51" s="15">
        <v>238</v>
      </c>
      <c r="F51" s="15">
        <v>238</v>
      </c>
      <c r="G51" s="15">
        <v>238</v>
      </c>
      <c r="H51" s="15">
        <v>238</v>
      </c>
    </row>
    <row r="52" spans="1:9" ht="22.5" x14ac:dyDescent="0.25">
      <c r="A52" s="13"/>
      <c r="B52" s="14" t="s">
        <v>36</v>
      </c>
      <c r="C52" s="14" t="s">
        <v>37</v>
      </c>
      <c r="D52" s="15">
        <v>5039</v>
      </c>
      <c r="E52" s="15">
        <v>4506</v>
      </c>
      <c r="F52" s="15">
        <v>2100</v>
      </c>
      <c r="G52" s="15">
        <v>2100</v>
      </c>
      <c r="H52" s="15">
        <v>2100</v>
      </c>
    </row>
    <row r="53" spans="1:9" ht="33.75" x14ac:dyDescent="0.25">
      <c r="A53" s="13"/>
      <c r="B53" s="14" t="s">
        <v>44</v>
      </c>
      <c r="C53" s="14" t="s">
        <v>45</v>
      </c>
      <c r="D53" s="15">
        <v>1327</v>
      </c>
      <c r="E53" s="15">
        <v>1327</v>
      </c>
      <c r="F53" s="15">
        <v>1330</v>
      </c>
      <c r="G53" s="15">
        <v>1330</v>
      </c>
      <c r="H53" s="15">
        <v>1330</v>
      </c>
    </row>
    <row r="54" spans="1:9" x14ac:dyDescent="0.25">
      <c r="A54" s="13"/>
      <c r="B54" s="14" t="s">
        <v>28</v>
      </c>
      <c r="C54" s="14" t="s">
        <v>29</v>
      </c>
      <c r="D54" s="15">
        <v>663</v>
      </c>
      <c r="E54" s="15">
        <v>2256</v>
      </c>
      <c r="F54" s="15">
        <v>664</v>
      </c>
      <c r="G54" s="15">
        <v>664</v>
      </c>
      <c r="H54" s="15">
        <v>664</v>
      </c>
    </row>
    <row r="55" spans="1:9" x14ac:dyDescent="0.25">
      <c r="A55" s="13"/>
      <c r="B55" s="14" t="s">
        <v>38</v>
      </c>
      <c r="C55" s="14" t="s">
        <v>39</v>
      </c>
      <c r="D55" s="15"/>
      <c r="E55" s="15">
        <v>133</v>
      </c>
      <c r="F55" s="15">
        <v>133</v>
      </c>
      <c r="G55" s="15">
        <v>133</v>
      </c>
      <c r="H55" s="15">
        <v>133</v>
      </c>
    </row>
    <row r="56" spans="1:9" x14ac:dyDescent="0.25">
      <c r="A56" s="13"/>
      <c r="B56" s="14" t="s">
        <v>110</v>
      </c>
      <c r="C56" s="14"/>
      <c r="D56" s="15">
        <v>540</v>
      </c>
      <c r="E56" s="15"/>
      <c r="F56" s="15"/>
      <c r="G56" s="15"/>
      <c r="H56" s="15"/>
    </row>
    <row r="57" spans="1:9" hidden="1" x14ac:dyDescent="0.25">
      <c r="D57" s="85">
        <f>+D28+D46</f>
        <v>1322942</v>
      </c>
      <c r="E57" s="85">
        <f t="shared" ref="E57:H57" si="0">+E28+E46</f>
        <v>1422914</v>
      </c>
      <c r="F57" s="85">
        <f t="shared" si="0"/>
        <v>1673483</v>
      </c>
      <c r="G57" s="85">
        <f t="shared" si="0"/>
        <v>1663287</v>
      </c>
      <c r="H57" s="85">
        <f t="shared" si="0"/>
        <v>1663287</v>
      </c>
      <c r="I57" s="86"/>
    </row>
    <row r="58" spans="1:9" hidden="1" x14ac:dyDescent="0.25">
      <c r="D58" s="85">
        <f>-'Prihodi i rashodi po izvorima'!B48</f>
        <v>-1322942</v>
      </c>
      <c r="E58" s="86">
        <f>-'[1]RAČUN PRIHODA I RASHODA'!$P$88</f>
        <v>-1422914</v>
      </c>
      <c r="F58" s="86"/>
      <c r="G58" s="86"/>
      <c r="H58" s="86"/>
      <c r="I58" s="86"/>
    </row>
    <row r="59" spans="1:9" hidden="1" x14ac:dyDescent="0.25">
      <c r="D59" s="85">
        <f>SUM(D57:D58)</f>
        <v>0</v>
      </c>
      <c r="E59" s="85">
        <f>+E57+E58</f>
        <v>0</v>
      </c>
      <c r="F59" s="86"/>
      <c r="G59" s="86"/>
      <c r="H59" s="86"/>
      <c r="I59" s="86"/>
    </row>
    <row r="60" spans="1:9" x14ac:dyDescent="0.25">
      <c r="D60" s="86"/>
      <c r="E60" s="86"/>
      <c r="F60" s="86"/>
      <c r="G60" s="86"/>
      <c r="H60" s="86"/>
      <c r="I60" s="86"/>
    </row>
  </sheetData>
  <mergeCells count="5">
    <mergeCell ref="A1:H1"/>
    <mergeCell ref="A3:H3"/>
    <mergeCell ref="A5:H5"/>
    <mergeCell ref="A7:H7"/>
    <mergeCell ref="A25:H2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workbookViewId="0">
      <selection activeCell="J28" sqref="J28"/>
    </sheetView>
  </sheetViews>
  <sheetFormatPr defaultRowHeight="15" x14ac:dyDescent="0.25"/>
  <cols>
    <col min="1" max="1" width="35.7109375" style="22" customWidth="1"/>
    <col min="2" max="3" width="10.85546875" style="22" customWidth="1"/>
    <col min="4" max="4" width="10.85546875" style="23" customWidth="1"/>
    <col min="5" max="5" width="11.7109375" style="23" customWidth="1"/>
    <col min="6" max="6" width="11.5703125" style="23" customWidth="1"/>
    <col min="7" max="7" width="9.140625" style="23" hidden="1" customWidth="1"/>
    <col min="8" max="16384" width="9.140625" style="23"/>
  </cols>
  <sheetData>
    <row r="1" spans="1:7" ht="15" customHeight="1" x14ac:dyDescent="0.25">
      <c r="A1" s="175" t="s">
        <v>183</v>
      </c>
      <c r="B1" s="175"/>
      <c r="C1" s="175"/>
      <c r="D1" s="175"/>
      <c r="E1" s="175"/>
      <c r="F1" s="175"/>
      <c r="G1" s="175"/>
    </row>
    <row r="2" spans="1:7" s="120" customFormat="1" ht="12" x14ac:dyDescent="0.2">
      <c r="A2" s="119"/>
      <c r="B2" s="119"/>
      <c r="C2" s="119"/>
      <c r="D2" s="119"/>
      <c r="E2" s="119"/>
    </row>
    <row r="3" spans="1:7" s="120" customFormat="1" ht="12" x14ac:dyDescent="0.2">
      <c r="A3" s="207"/>
      <c r="B3" s="207"/>
      <c r="C3" s="207"/>
      <c r="D3" s="207"/>
      <c r="E3" s="207"/>
    </row>
    <row r="4" spans="1:7" s="120" customFormat="1" ht="12" x14ac:dyDescent="0.2">
      <c r="A4" s="207" t="s">
        <v>0</v>
      </c>
      <c r="B4" s="207"/>
      <c r="C4" s="207"/>
      <c r="D4" s="207"/>
      <c r="E4" s="207"/>
      <c r="F4" s="207"/>
    </row>
    <row r="5" spans="1:7" s="120" customFormat="1" ht="12" x14ac:dyDescent="0.2">
      <c r="A5" s="119"/>
      <c r="B5" s="119"/>
      <c r="C5" s="119"/>
      <c r="D5" s="119"/>
      <c r="E5" s="119"/>
      <c r="F5" s="119"/>
    </row>
    <row r="6" spans="1:7" s="120" customFormat="1" ht="12" x14ac:dyDescent="0.2">
      <c r="A6" s="207" t="s">
        <v>64</v>
      </c>
      <c r="B6" s="207"/>
      <c r="C6" s="207"/>
      <c r="D6" s="207"/>
      <c r="E6" s="207"/>
      <c r="F6" s="207"/>
    </row>
    <row r="7" spans="1:7" s="120" customFormat="1" ht="12" x14ac:dyDescent="0.2">
      <c r="A7" s="119"/>
      <c r="B7" s="119"/>
      <c r="C7" s="119"/>
      <c r="D7" s="119"/>
      <c r="E7" s="119"/>
      <c r="F7" s="119"/>
    </row>
    <row r="8" spans="1:7" s="120" customFormat="1" ht="12" x14ac:dyDescent="0.2">
      <c r="A8" s="207" t="s">
        <v>114</v>
      </c>
      <c r="B8" s="207"/>
      <c r="C8" s="207"/>
      <c r="D8" s="207"/>
      <c r="E8" s="207"/>
      <c r="F8" s="207"/>
    </row>
    <row r="9" spans="1:7" s="120" customFormat="1" ht="12" x14ac:dyDescent="0.2">
      <c r="A9" s="121"/>
      <c r="B9" s="121"/>
      <c r="C9" s="121"/>
      <c r="D9" s="121"/>
      <c r="E9" s="121"/>
      <c r="F9" s="121"/>
    </row>
    <row r="10" spans="1:7" ht="22.5" x14ac:dyDescent="0.25">
      <c r="A10" s="98" t="s">
        <v>130</v>
      </c>
      <c r="B10" s="99" t="s">
        <v>108</v>
      </c>
      <c r="C10" s="100" t="s">
        <v>109</v>
      </c>
      <c r="D10" s="101" t="s">
        <v>105</v>
      </c>
      <c r="E10" s="101" t="s">
        <v>106</v>
      </c>
      <c r="F10" s="101" t="s">
        <v>107</v>
      </c>
    </row>
    <row r="11" spans="1:7" ht="22.5" x14ac:dyDescent="0.25">
      <c r="A11" s="88" t="s">
        <v>115</v>
      </c>
      <c r="B11" s="222">
        <v>3727</v>
      </c>
      <c r="C11" s="87">
        <v>4331</v>
      </c>
      <c r="D11" s="87">
        <v>4338</v>
      </c>
      <c r="E11" s="87">
        <v>4338</v>
      </c>
      <c r="F11" s="87">
        <v>4338</v>
      </c>
    </row>
    <row r="12" spans="1:7" x14ac:dyDescent="0.25">
      <c r="A12" s="88" t="s">
        <v>116</v>
      </c>
      <c r="B12" s="87">
        <v>110716</v>
      </c>
      <c r="C12" s="87">
        <v>0</v>
      </c>
      <c r="D12" s="87">
        <v>0</v>
      </c>
      <c r="E12" s="87">
        <v>0</v>
      </c>
      <c r="F12" s="87">
        <v>0</v>
      </c>
    </row>
    <row r="13" spans="1:7" ht="22.5" x14ac:dyDescent="0.25">
      <c r="A13" s="88" t="s">
        <v>117</v>
      </c>
      <c r="B13" s="87">
        <v>2654</v>
      </c>
      <c r="C13" s="87">
        <v>0</v>
      </c>
      <c r="D13" s="87">
        <v>0</v>
      </c>
      <c r="E13" s="87">
        <v>0</v>
      </c>
      <c r="F13" s="87">
        <v>0</v>
      </c>
    </row>
    <row r="14" spans="1:7" x14ac:dyDescent="0.25">
      <c r="A14" s="88" t="s">
        <v>118</v>
      </c>
      <c r="B14" s="87">
        <v>663</v>
      </c>
      <c r="C14" s="87">
        <v>663</v>
      </c>
      <c r="D14" s="87">
        <v>665</v>
      </c>
      <c r="E14" s="87">
        <v>665</v>
      </c>
      <c r="F14" s="87">
        <v>665</v>
      </c>
    </row>
    <row r="15" spans="1:7" x14ac:dyDescent="0.25">
      <c r="A15" s="88" t="s">
        <v>126</v>
      </c>
      <c r="B15" s="87">
        <v>0</v>
      </c>
      <c r="C15" s="87">
        <v>118277</v>
      </c>
      <c r="D15" s="87">
        <v>111648</v>
      </c>
      <c r="E15" s="87">
        <v>111648</v>
      </c>
      <c r="F15" s="87">
        <v>111648</v>
      </c>
    </row>
    <row r="16" spans="1:7" x14ac:dyDescent="0.25">
      <c r="A16" s="88" t="s">
        <v>119</v>
      </c>
      <c r="B16" s="87">
        <v>278</v>
      </c>
      <c r="C16" s="87">
        <v>649</v>
      </c>
      <c r="D16" s="87">
        <v>348</v>
      </c>
      <c r="E16" s="87">
        <v>348</v>
      </c>
      <c r="F16" s="87">
        <v>348</v>
      </c>
    </row>
    <row r="17" spans="1:6" ht="22.5" x14ac:dyDescent="0.25">
      <c r="A17" s="88" t="s">
        <v>120</v>
      </c>
      <c r="B17" s="87">
        <v>2568</v>
      </c>
      <c r="C17" s="87">
        <v>3230</v>
      </c>
      <c r="D17" s="87">
        <v>2948</v>
      </c>
      <c r="E17" s="87">
        <v>2948</v>
      </c>
      <c r="F17" s="87">
        <v>2948</v>
      </c>
    </row>
    <row r="18" spans="1:6" x14ac:dyDescent="0.25">
      <c r="A18" s="88" t="s">
        <v>121</v>
      </c>
      <c r="B18" s="87">
        <v>1208139</v>
      </c>
      <c r="C18" s="87">
        <v>1273063</v>
      </c>
      <c r="D18" s="87">
        <v>1528604</v>
      </c>
      <c r="E18" s="87">
        <v>1528604</v>
      </c>
      <c r="F18" s="87">
        <v>1528604</v>
      </c>
    </row>
    <row r="19" spans="1:6" x14ac:dyDescent="0.25">
      <c r="A19" s="88" t="s">
        <v>122</v>
      </c>
      <c r="B19" s="87">
        <v>1805</v>
      </c>
      <c r="C19" s="87">
        <v>6266</v>
      </c>
      <c r="D19" s="87">
        <v>9266</v>
      </c>
      <c r="E19" s="87">
        <v>9266</v>
      </c>
      <c r="F19" s="87">
        <v>9266</v>
      </c>
    </row>
    <row r="20" spans="1:6" x14ac:dyDescent="0.25">
      <c r="A20" s="90" t="s">
        <v>124</v>
      </c>
      <c r="B20" s="40">
        <f>SUM(B11:B19)</f>
        <v>1330550</v>
      </c>
      <c r="C20" s="40">
        <f>SUM(C11:C19)</f>
        <v>1406479</v>
      </c>
      <c r="D20" s="40">
        <f>SUM(D11:D19)</f>
        <v>1657817</v>
      </c>
      <c r="E20" s="40">
        <f>SUM(E11:E19)</f>
        <v>1657817</v>
      </c>
      <c r="F20" s="40">
        <f>SUM(F11:F19)</f>
        <v>1657817</v>
      </c>
    </row>
    <row r="21" spans="1:6" x14ac:dyDescent="0.25">
      <c r="A21" s="42"/>
      <c r="B21" s="43"/>
      <c r="C21" s="43"/>
      <c r="D21" s="43"/>
      <c r="E21" s="43"/>
      <c r="F21" s="43"/>
    </row>
    <row r="22" spans="1:6" x14ac:dyDescent="0.25">
      <c r="A22" s="42"/>
      <c r="B22" s="43"/>
      <c r="C22" s="43"/>
      <c r="D22" s="43"/>
      <c r="E22" s="43"/>
      <c r="F22" s="43"/>
    </row>
    <row r="23" spans="1:6" ht="15" customHeight="1" x14ac:dyDescent="0.25">
      <c r="A23" s="205" t="s">
        <v>128</v>
      </c>
      <c r="B23" s="205"/>
      <c r="C23" s="205"/>
      <c r="D23" s="205"/>
      <c r="E23" s="205"/>
      <c r="F23" s="205"/>
    </row>
    <row r="24" spans="1:6" ht="22.5" x14ac:dyDescent="0.25">
      <c r="A24" s="98" t="s">
        <v>130</v>
      </c>
      <c r="B24" s="99" t="s">
        <v>108</v>
      </c>
      <c r="C24" s="100" t="s">
        <v>109</v>
      </c>
      <c r="D24" s="101" t="s">
        <v>105</v>
      </c>
      <c r="E24" s="101" t="s">
        <v>106</v>
      </c>
      <c r="F24" s="101" t="s">
        <v>107</v>
      </c>
    </row>
    <row r="25" spans="1:6" x14ac:dyDescent="0.25">
      <c r="A25" s="89" t="s">
        <v>118</v>
      </c>
      <c r="B25" s="87"/>
      <c r="C25" s="87">
        <v>8344</v>
      </c>
      <c r="D25" s="87">
        <v>4845</v>
      </c>
      <c r="E25" s="87">
        <v>4845</v>
      </c>
      <c r="F25" s="87">
        <v>4845</v>
      </c>
    </row>
    <row r="26" spans="1:6" x14ac:dyDescent="0.25">
      <c r="A26" s="89" t="s">
        <v>119</v>
      </c>
      <c r="B26" s="87"/>
      <c r="C26" s="87">
        <v>557</v>
      </c>
      <c r="D26" s="87">
        <v>90</v>
      </c>
      <c r="E26" s="87">
        <v>90</v>
      </c>
      <c r="F26" s="87">
        <v>90</v>
      </c>
    </row>
    <row r="27" spans="1:6" x14ac:dyDescent="0.25">
      <c r="A27" s="89" t="s">
        <v>121</v>
      </c>
      <c r="B27" s="87"/>
      <c r="C27" s="87">
        <v>7534</v>
      </c>
      <c r="D27" s="87">
        <v>10731</v>
      </c>
      <c r="E27" s="87">
        <v>535</v>
      </c>
      <c r="F27" s="87">
        <v>535</v>
      </c>
    </row>
    <row r="28" spans="1:6" ht="22.5" x14ac:dyDescent="0.25">
      <c r="A28" s="88" t="s">
        <v>123</v>
      </c>
      <c r="B28" s="87"/>
      <c r="C28" s="87">
        <v>0</v>
      </c>
      <c r="D28" s="87">
        <v>0</v>
      </c>
      <c r="E28" s="87">
        <v>0</v>
      </c>
      <c r="F28" s="87">
        <v>0</v>
      </c>
    </row>
    <row r="29" spans="1:6" x14ac:dyDescent="0.25">
      <c r="A29" s="93" t="s">
        <v>129</v>
      </c>
      <c r="B29" s="94">
        <v>10006</v>
      </c>
      <c r="C29" s="94">
        <f>SUM(C25:C28)</f>
        <v>16435</v>
      </c>
      <c r="D29" s="94">
        <f t="shared" ref="D29:F29" si="0">SUM(D25:D28)</f>
        <v>15666</v>
      </c>
      <c r="E29" s="94">
        <f t="shared" si="0"/>
        <v>5470</v>
      </c>
      <c r="F29" s="94">
        <f t="shared" si="0"/>
        <v>5470</v>
      </c>
    </row>
    <row r="30" spans="1:6" x14ac:dyDescent="0.25">
      <c r="A30" s="91" t="s">
        <v>125</v>
      </c>
      <c r="B30" s="38">
        <f>+B20+B29</f>
        <v>1340556</v>
      </c>
      <c r="C30" s="38">
        <f>+C20+C29</f>
        <v>1422914</v>
      </c>
      <c r="D30" s="38">
        <f>+D20+D29</f>
        <v>1673483</v>
      </c>
      <c r="E30" s="38">
        <f>+E20+E29</f>
        <v>1663287</v>
      </c>
      <c r="F30" s="38">
        <f>+F20+F29</f>
        <v>1663287</v>
      </c>
    </row>
    <row r="31" spans="1:6" hidden="1" x14ac:dyDescent="0.25">
      <c r="A31" s="44"/>
      <c r="B31" s="45">
        <f>-B48</f>
        <v>-1322942</v>
      </c>
      <c r="C31" s="46"/>
      <c r="D31" s="47"/>
      <c r="E31" s="47"/>
      <c r="F31" s="47"/>
    </row>
    <row r="32" spans="1:6" hidden="1" x14ac:dyDescent="0.25">
      <c r="A32" s="44"/>
      <c r="B32" s="45">
        <f>SUM(B30:B31)</f>
        <v>17614</v>
      </c>
      <c r="C32" s="46"/>
      <c r="D32" s="47"/>
      <c r="E32" s="47"/>
      <c r="F32" s="47"/>
    </row>
    <row r="33" spans="1:6" x14ac:dyDescent="0.25">
      <c r="A33" s="44"/>
      <c r="B33" s="46"/>
      <c r="C33" s="46"/>
      <c r="D33" s="47"/>
      <c r="E33" s="47"/>
      <c r="F33" s="47"/>
    </row>
    <row r="34" spans="1:6" x14ac:dyDescent="0.25">
      <c r="A34" s="44"/>
      <c r="B34" s="46"/>
      <c r="C34" s="46"/>
      <c r="D34" s="47"/>
      <c r="E34" s="47"/>
      <c r="F34" s="47"/>
    </row>
    <row r="35" spans="1:6" s="120" customFormat="1" ht="15" customHeight="1" x14ac:dyDescent="0.2">
      <c r="A35" s="207" t="s">
        <v>127</v>
      </c>
      <c r="B35" s="207"/>
      <c r="C35" s="207"/>
      <c r="D35" s="207"/>
      <c r="E35" s="207"/>
      <c r="F35" s="207"/>
    </row>
    <row r="36" spans="1:6" x14ac:dyDescent="0.25">
      <c r="A36" s="208"/>
      <c r="B36" s="208"/>
      <c r="C36" s="208"/>
      <c r="D36" s="208"/>
      <c r="E36" s="208"/>
      <c r="F36" s="208"/>
    </row>
    <row r="37" spans="1:6" ht="22.5" x14ac:dyDescent="0.25">
      <c r="A37" s="39" t="s">
        <v>130</v>
      </c>
      <c r="B37" s="49" t="s">
        <v>108</v>
      </c>
      <c r="C37" s="50" t="s">
        <v>109</v>
      </c>
      <c r="D37" s="41" t="s">
        <v>105</v>
      </c>
      <c r="E37" s="41" t="s">
        <v>106</v>
      </c>
      <c r="F37" s="41" t="s">
        <v>107</v>
      </c>
    </row>
    <row r="38" spans="1:6" ht="22.5" x14ac:dyDescent="0.25">
      <c r="A38" s="88" t="s">
        <v>115</v>
      </c>
      <c r="B38" s="87">
        <v>3714</v>
      </c>
      <c r="C38" s="87">
        <v>4331</v>
      </c>
      <c r="D38" s="87">
        <v>4338</v>
      </c>
      <c r="E38" s="87">
        <v>4338</v>
      </c>
      <c r="F38" s="87">
        <v>4338</v>
      </c>
    </row>
    <row r="39" spans="1:6" x14ac:dyDescent="0.25">
      <c r="A39" s="88" t="s">
        <v>116</v>
      </c>
      <c r="B39" s="87">
        <v>105222</v>
      </c>
      <c r="C39" s="87">
        <v>0</v>
      </c>
      <c r="D39" s="87">
        <v>0</v>
      </c>
      <c r="E39" s="87">
        <v>0</v>
      </c>
      <c r="F39" s="87">
        <v>0</v>
      </c>
    </row>
    <row r="40" spans="1:6" ht="22.5" x14ac:dyDescent="0.25">
      <c r="A40" s="88" t="s">
        <v>117</v>
      </c>
      <c r="B40" s="87">
        <v>2654</v>
      </c>
      <c r="C40" s="87">
        <v>0</v>
      </c>
      <c r="D40" s="87">
        <v>0</v>
      </c>
      <c r="E40" s="87">
        <v>0</v>
      </c>
      <c r="F40" s="87">
        <v>0</v>
      </c>
    </row>
    <row r="41" spans="1:6" x14ac:dyDescent="0.25">
      <c r="A41" s="88" t="s">
        <v>118</v>
      </c>
      <c r="B41" s="87">
        <v>8261</v>
      </c>
      <c r="C41" s="87">
        <v>9007</v>
      </c>
      <c r="D41" s="87">
        <v>5510</v>
      </c>
      <c r="E41" s="87">
        <v>5510</v>
      </c>
      <c r="F41" s="87">
        <v>5510</v>
      </c>
    </row>
    <row r="42" spans="1:6" x14ac:dyDescent="0.25">
      <c r="A42" s="88" t="s">
        <v>126</v>
      </c>
      <c r="B42" s="87">
        <v>0</v>
      </c>
      <c r="C42" s="87">
        <v>118277</v>
      </c>
      <c r="D42" s="87">
        <v>111648</v>
      </c>
      <c r="E42" s="87">
        <v>111648</v>
      </c>
      <c r="F42" s="87">
        <v>111648</v>
      </c>
    </row>
    <row r="43" spans="1:6" x14ac:dyDescent="0.25">
      <c r="A43" s="88" t="s">
        <v>119</v>
      </c>
      <c r="B43" s="87">
        <v>571</v>
      </c>
      <c r="C43" s="87">
        <v>1206</v>
      </c>
      <c r="D43" s="87">
        <v>438</v>
      </c>
      <c r="E43" s="87">
        <v>438</v>
      </c>
      <c r="F43" s="87">
        <v>438</v>
      </c>
    </row>
    <row r="44" spans="1:6" ht="22.5" x14ac:dyDescent="0.25">
      <c r="A44" s="88" t="s">
        <v>120</v>
      </c>
      <c r="B44" s="87">
        <v>2427</v>
      </c>
      <c r="C44" s="87">
        <v>3230</v>
      </c>
      <c r="D44" s="87">
        <v>2948</v>
      </c>
      <c r="E44" s="87">
        <v>2948</v>
      </c>
      <c r="F44" s="87">
        <v>2948</v>
      </c>
    </row>
    <row r="45" spans="1:6" x14ac:dyDescent="0.25">
      <c r="A45" s="88" t="s">
        <v>121</v>
      </c>
      <c r="B45" s="87">
        <v>1197881</v>
      </c>
      <c r="C45" s="87">
        <v>1280597</v>
      </c>
      <c r="D45" s="87">
        <v>1539335</v>
      </c>
      <c r="E45" s="87">
        <v>1529139</v>
      </c>
      <c r="F45" s="87">
        <v>1529139</v>
      </c>
    </row>
    <row r="46" spans="1:6" x14ac:dyDescent="0.25">
      <c r="A46" s="88" t="s">
        <v>122</v>
      </c>
      <c r="B46" s="87">
        <v>1672</v>
      </c>
      <c r="C46" s="87">
        <v>6266</v>
      </c>
      <c r="D46" s="87">
        <v>9266</v>
      </c>
      <c r="E46" s="87">
        <v>9266</v>
      </c>
      <c r="F46" s="87">
        <v>9266</v>
      </c>
    </row>
    <row r="47" spans="1:6" ht="22.5" x14ac:dyDescent="0.25">
      <c r="A47" s="88" t="s">
        <v>123</v>
      </c>
      <c r="B47" s="87">
        <v>540</v>
      </c>
      <c r="C47" s="87">
        <v>0</v>
      </c>
      <c r="D47" s="87">
        <v>0</v>
      </c>
      <c r="E47" s="87">
        <v>0</v>
      </c>
      <c r="F47" s="87">
        <v>0</v>
      </c>
    </row>
    <row r="48" spans="1:6" x14ac:dyDescent="0.25">
      <c r="A48" s="92" t="s">
        <v>67</v>
      </c>
      <c r="B48" s="40">
        <f>SUM(B38:B47)</f>
        <v>1322942</v>
      </c>
      <c r="C48" s="40">
        <f t="shared" ref="C48:F48" si="1">SUM(C38:C47)</f>
        <v>1422914</v>
      </c>
      <c r="D48" s="40">
        <f t="shared" si="1"/>
        <v>1673483</v>
      </c>
      <c r="E48" s="40">
        <f t="shared" si="1"/>
        <v>1663287</v>
      </c>
      <c r="F48" s="40">
        <f t="shared" si="1"/>
        <v>1663287</v>
      </c>
    </row>
    <row r="49" spans="1:6" x14ac:dyDescent="0.25">
      <c r="A49" s="44"/>
      <c r="B49" s="44"/>
      <c r="C49" s="44"/>
      <c r="D49" s="48"/>
      <c r="E49" s="48"/>
      <c r="F49" s="48"/>
    </row>
  </sheetData>
  <mergeCells count="8">
    <mergeCell ref="A1:G1"/>
    <mergeCell ref="A3:E3"/>
    <mergeCell ref="A36:F36"/>
    <mergeCell ref="A23:F23"/>
    <mergeCell ref="A4:F4"/>
    <mergeCell ref="A6:F6"/>
    <mergeCell ref="A8:F8"/>
    <mergeCell ref="A35:F3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1" sqref="H1:H1048576"/>
    </sheetView>
  </sheetViews>
  <sheetFormatPr defaultRowHeight="15" x14ac:dyDescent="0.25"/>
  <cols>
    <col min="1" max="1" width="33.5703125" customWidth="1"/>
    <col min="2" max="5" width="12.140625" customWidth="1"/>
    <col min="6" max="6" width="11.5703125" customWidth="1"/>
    <col min="7" max="7" width="9.140625" hidden="1" customWidth="1"/>
  </cols>
  <sheetData>
    <row r="1" spans="1:7" s="119" customFormat="1" ht="27" customHeight="1" x14ac:dyDescent="0.2">
      <c r="A1" s="175" t="s">
        <v>183</v>
      </c>
      <c r="B1" s="175"/>
      <c r="C1" s="175"/>
      <c r="D1" s="175"/>
      <c r="E1" s="175"/>
      <c r="F1" s="175"/>
      <c r="G1" s="175"/>
    </row>
    <row r="2" spans="1:7" s="119" customFormat="1" ht="12.75" customHeight="1" x14ac:dyDescent="0.2"/>
    <row r="3" spans="1:7" s="119" customFormat="1" ht="15" customHeight="1" x14ac:dyDescent="0.2">
      <c r="A3" s="207" t="s">
        <v>0</v>
      </c>
      <c r="B3" s="207"/>
      <c r="C3" s="207"/>
      <c r="D3" s="207"/>
      <c r="E3" s="207"/>
      <c r="F3" s="207"/>
    </row>
    <row r="4" spans="1:7" s="119" customFormat="1" ht="12.75" customHeight="1" x14ac:dyDescent="0.2"/>
    <row r="5" spans="1:7" s="119" customFormat="1" ht="15.75" customHeight="1" x14ac:dyDescent="0.2">
      <c r="A5" s="207" t="s">
        <v>64</v>
      </c>
      <c r="B5" s="207"/>
      <c r="C5" s="207"/>
      <c r="D5" s="207"/>
      <c r="E5" s="207"/>
      <c r="F5" s="207"/>
    </row>
    <row r="6" spans="1:7" s="119" customFormat="1" ht="12.75" customHeight="1" x14ac:dyDescent="0.2"/>
    <row r="7" spans="1:7" s="119" customFormat="1" ht="15.75" customHeight="1" x14ac:dyDescent="0.2">
      <c r="A7" s="207" t="s">
        <v>65</v>
      </c>
      <c r="B7" s="207"/>
      <c r="C7" s="207"/>
      <c r="D7" s="207"/>
      <c r="E7" s="207"/>
      <c r="F7" s="207"/>
    </row>
    <row r="8" spans="1:7" s="119" customFormat="1" ht="12.75" customHeight="1" x14ac:dyDescent="0.2"/>
    <row r="9" spans="1:7" ht="22.5" customHeight="1" x14ac:dyDescent="0.25">
      <c r="A9" s="3" t="s">
        <v>66</v>
      </c>
      <c r="B9" s="95" t="s">
        <v>108</v>
      </c>
      <c r="C9" s="96" t="s">
        <v>109</v>
      </c>
      <c r="D9" s="97" t="s">
        <v>162</v>
      </c>
      <c r="E9" s="97" t="s">
        <v>2</v>
      </c>
      <c r="F9" s="97" t="s">
        <v>3</v>
      </c>
    </row>
    <row r="10" spans="1:7" x14ac:dyDescent="0.25">
      <c r="A10" s="17" t="s">
        <v>67</v>
      </c>
      <c r="B10" s="9">
        <f>+B11</f>
        <v>1322942</v>
      </c>
      <c r="C10" s="9">
        <f>+C11</f>
        <v>1422914</v>
      </c>
      <c r="D10" s="9">
        <v>1673483</v>
      </c>
      <c r="E10" s="9">
        <v>1663287</v>
      </c>
      <c r="F10" s="9">
        <v>1663287</v>
      </c>
    </row>
    <row r="11" spans="1:7" x14ac:dyDescent="0.25">
      <c r="A11" s="6" t="s">
        <v>68</v>
      </c>
      <c r="B11" s="9">
        <f>SUM(B12:B14)</f>
        <v>1322942</v>
      </c>
      <c r="C11" s="9">
        <f>SUM(C12:C14)</f>
        <v>1422914</v>
      </c>
      <c r="D11" s="9">
        <v>1673483</v>
      </c>
      <c r="E11" s="9">
        <v>1663287</v>
      </c>
      <c r="F11" s="9">
        <v>1663287</v>
      </c>
    </row>
    <row r="12" spans="1:7" x14ac:dyDescent="0.25">
      <c r="A12" s="16" t="s">
        <v>69</v>
      </c>
      <c r="B12" s="15">
        <v>2618</v>
      </c>
      <c r="C12" s="15">
        <v>3468</v>
      </c>
      <c r="D12" s="15">
        <v>3186</v>
      </c>
      <c r="E12" s="15">
        <v>3186</v>
      </c>
      <c r="F12" s="15">
        <v>3186</v>
      </c>
    </row>
    <row r="13" spans="1:7" x14ac:dyDescent="0.25">
      <c r="A13" s="16" t="s">
        <v>70</v>
      </c>
      <c r="B13" s="15">
        <v>1316802</v>
      </c>
      <c r="C13" s="15">
        <v>1415353</v>
      </c>
      <c r="D13" s="15">
        <v>1666197</v>
      </c>
      <c r="E13" s="15">
        <v>1656001</v>
      </c>
      <c r="F13" s="15">
        <v>1656001</v>
      </c>
    </row>
    <row r="14" spans="1:7" x14ac:dyDescent="0.25">
      <c r="A14" s="16" t="s">
        <v>71</v>
      </c>
      <c r="B14" s="15">
        <v>3522</v>
      </c>
      <c r="C14" s="15">
        <v>4093</v>
      </c>
      <c r="D14" s="15">
        <v>4100</v>
      </c>
      <c r="E14" s="15">
        <v>4100</v>
      </c>
      <c r="F14" s="15">
        <v>4100</v>
      </c>
    </row>
  </sheetData>
  <mergeCells count="4">
    <mergeCell ref="A3:F3"/>
    <mergeCell ref="A5:F5"/>
    <mergeCell ref="A7:F7"/>
    <mergeCell ref="A1:G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"/>
    </sheetView>
  </sheetViews>
  <sheetFormatPr defaultRowHeight="15" x14ac:dyDescent="0.25"/>
  <cols>
    <col min="1" max="1" width="6.28515625" customWidth="1"/>
    <col min="2" max="2" width="6" customWidth="1"/>
    <col min="3" max="3" width="27.28515625" customWidth="1"/>
    <col min="4" max="8" width="10.42578125" customWidth="1"/>
  </cols>
  <sheetData>
    <row r="1" spans="1:8" ht="15" customHeight="1" x14ac:dyDescent="0.25">
      <c r="A1" s="204" t="s">
        <v>183</v>
      </c>
      <c r="B1" s="204"/>
      <c r="C1" s="204"/>
      <c r="D1" s="204"/>
      <c r="E1" s="204"/>
      <c r="F1" s="204"/>
      <c r="G1" s="204"/>
      <c r="H1" s="204"/>
    </row>
    <row r="3" spans="1:8" ht="15" customHeight="1" x14ac:dyDescent="0.25">
      <c r="A3" s="205" t="s">
        <v>0</v>
      </c>
      <c r="B3" s="205"/>
      <c r="C3" s="205"/>
      <c r="D3" s="205"/>
      <c r="E3" s="205"/>
      <c r="F3" s="205"/>
      <c r="G3" s="205"/>
      <c r="H3" s="205"/>
    </row>
    <row r="5" spans="1:8" ht="15" customHeight="1" x14ac:dyDescent="0.25">
      <c r="A5" s="205" t="s">
        <v>62</v>
      </c>
      <c r="B5" s="205"/>
      <c r="C5" s="205"/>
      <c r="D5" s="205"/>
      <c r="E5" s="205"/>
      <c r="F5" s="205"/>
      <c r="G5" s="205"/>
      <c r="H5" s="205"/>
    </row>
    <row r="7" spans="1:8" ht="27.75" customHeight="1" x14ac:dyDescent="0.25">
      <c r="A7" s="3" t="s">
        <v>21</v>
      </c>
      <c r="B7" s="4" t="s">
        <v>22</v>
      </c>
      <c r="C7" s="4" t="s">
        <v>63</v>
      </c>
      <c r="D7" s="95" t="s">
        <v>108</v>
      </c>
      <c r="E7" s="96" t="s">
        <v>109</v>
      </c>
      <c r="F7" s="97" t="s">
        <v>162</v>
      </c>
      <c r="G7" s="97" t="s">
        <v>2</v>
      </c>
      <c r="H7" s="97" t="s">
        <v>3</v>
      </c>
    </row>
    <row r="8" spans="1:8" x14ac:dyDescent="0.25">
      <c r="A8" s="17"/>
      <c r="B8" s="18"/>
      <c r="C8" s="19"/>
      <c r="D8" s="19"/>
      <c r="E8" s="19"/>
      <c r="F8" s="9"/>
      <c r="G8" s="9"/>
      <c r="H8" s="9"/>
    </row>
    <row r="9" spans="1:8" x14ac:dyDescent="0.25">
      <c r="A9" s="2"/>
      <c r="B9" s="18"/>
      <c r="C9" s="1"/>
      <c r="D9" s="1"/>
      <c r="E9" s="1"/>
      <c r="F9" s="12"/>
      <c r="G9" s="12"/>
      <c r="H9" s="12"/>
    </row>
    <row r="10" spans="1:8" x14ac:dyDescent="0.25">
      <c r="A10" s="20"/>
      <c r="B10" s="21"/>
      <c r="C10" s="21"/>
      <c r="D10" s="21"/>
      <c r="E10" s="21"/>
      <c r="F10" s="15"/>
      <c r="G10" s="15"/>
      <c r="H10" s="15"/>
    </row>
  </sheetData>
  <mergeCells count="3"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5" sqref="P3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J18" sqref="J18"/>
    </sheetView>
  </sheetViews>
  <sheetFormatPr defaultRowHeight="15" x14ac:dyDescent="0.25"/>
  <cols>
    <col min="1" max="1" width="18.42578125" customWidth="1"/>
    <col min="2" max="2" width="32.5703125" customWidth="1"/>
    <col min="3" max="7" width="10" customWidth="1"/>
  </cols>
  <sheetData>
    <row r="1" spans="1:7" ht="27" customHeight="1" x14ac:dyDescent="0.25">
      <c r="A1" s="204" t="s">
        <v>183</v>
      </c>
      <c r="B1" s="204"/>
      <c r="C1" s="204"/>
      <c r="D1" s="204"/>
      <c r="E1" s="204"/>
      <c r="F1" s="204"/>
      <c r="G1" s="204"/>
    </row>
    <row r="2" spans="1:7" ht="12.75" customHeight="1" x14ac:dyDescent="0.25"/>
    <row r="3" spans="1:7" ht="15" customHeight="1" x14ac:dyDescent="0.25">
      <c r="A3" s="209" t="s">
        <v>72</v>
      </c>
      <c r="B3" s="209"/>
      <c r="C3" s="209"/>
      <c r="D3" s="209"/>
      <c r="E3" s="209"/>
      <c r="F3" s="209"/>
      <c r="G3" s="209"/>
    </row>
    <row r="4" spans="1:7" ht="12.75" customHeight="1" x14ac:dyDescent="0.25"/>
    <row r="5" spans="1:7" ht="27.75" customHeight="1" x14ac:dyDescent="0.25">
      <c r="A5" s="3" t="s">
        <v>73</v>
      </c>
      <c r="B5" s="4" t="s">
        <v>63</v>
      </c>
      <c r="C5" s="95" t="s">
        <v>108</v>
      </c>
      <c r="D5" s="96" t="s">
        <v>109</v>
      </c>
      <c r="E5" s="97" t="s">
        <v>162</v>
      </c>
      <c r="F5" s="97" t="s">
        <v>2</v>
      </c>
      <c r="G5" s="97" t="s">
        <v>3</v>
      </c>
    </row>
    <row r="6" spans="1:7" ht="26.25" customHeight="1" x14ac:dyDescent="0.25">
      <c r="A6" s="6" t="s">
        <v>74</v>
      </c>
      <c r="B6" s="8" t="s">
        <v>75</v>
      </c>
      <c r="C6" s="9">
        <v>6141</v>
      </c>
      <c r="D6" s="9">
        <v>7561</v>
      </c>
      <c r="E6" s="9">
        <v>7286</v>
      </c>
      <c r="F6" s="9">
        <v>7286</v>
      </c>
      <c r="G6" s="9">
        <v>7286</v>
      </c>
    </row>
    <row r="7" spans="1:7" ht="21" customHeight="1" x14ac:dyDescent="0.25">
      <c r="A7" s="6" t="s">
        <v>76</v>
      </c>
      <c r="B7" s="8" t="s">
        <v>77</v>
      </c>
      <c r="C7" s="9">
        <v>3522</v>
      </c>
      <c r="D7" s="9">
        <v>4093</v>
      </c>
      <c r="E7" s="9">
        <v>4100</v>
      </c>
      <c r="F7" s="9">
        <v>4100</v>
      </c>
      <c r="G7" s="9">
        <v>4100</v>
      </c>
    </row>
    <row r="8" spans="1:7" ht="20.25" customHeight="1" x14ac:dyDescent="0.25">
      <c r="A8" s="16" t="s">
        <v>78</v>
      </c>
      <c r="B8" s="14" t="s">
        <v>43</v>
      </c>
      <c r="C8" s="15">
        <v>3522</v>
      </c>
      <c r="D8" s="15">
        <v>4093</v>
      </c>
      <c r="E8" s="15">
        <v>4100</v>
      </c>
      <c r="F8" s="15">
        <v>4100</v>
      </c>
      <c r="G8" s="15">
        <v>4100</v>
      </c>
    </row>
    <row r="9" spans="1:7" ht="18" customHeight="1" x14ac:dyDescent="0.25">
      <c r="A9" s="10" t="s">
        <v>49</v>
      </c>
      <c r="B9" s="11" t="s">
        <v>50</v>
      </c>
      <c r="C9" s="12">
        <v>3522</v>
      </c>
      <c r="D9" s="12">
        <v>4093</v>
      </c>
      <c r="E9" s="12">
        <v>4100</v>
      </c>
      <c r="F9" s="12">
        <v>4100</v>
      </c>
      <c r="G9" s="12">
        <v>4100</v>
      </c>
    </row>
    <row r="10" spans="1:7" ht="18" customHeight="1" x14ac:dyDescent="0.25">
      <c r="A10" s="10" t="s">
        <v>51</v>
      </c>
      <c r="B10" s="11" t="s">
        <v>52</v>
      </c>
      <c r="C10" s="12">
        <v>821</v>
      </c>
      <c r="D10" s="12">
        <v>888</v>
      </c>
      <c r="E10" s="12">
        <v>894</v>
      </c>
      <c r="F10" s="12">
        <v>894</v>
      </c>
      <c r="G10" s="12">
        <v>894</v>
      </c>
    </row>
    <row r="11" spans="1:7" ht="18" customHeight="1" x14ac:dyDescent="0.25">
      <c r="A11" s="10" t="s">
        <v>36</v>
      </c>
      <c r="B11" s="11" t="s">
        <v>53</v>
      </c>
      <c r="C11" s="12">
        <v>2701</v>
      </c>
      <c r="D11" s="12">
        <v>3205</v>
      </c>
      <c r="E11" s="12">
        <v>3206</v>
      </c>
      <c r="F11" s="12">
        <v>3206</v>
      </c>
      <c r="G11" s="12">
        <v>3206</v>
      </c>
    </row>
    <row r="12" spans="1:7" ht="33.75" customHeight="1" x14ac:dyDescent="0.25">
      <c r="A12" s="6" t="s">
        <v>79</v>
      </c>
      <c r="B12" s="8" t="s">
        <v>80</v>
      </c>
      <c r="C12" s="9">
        <v>192</v>
      </c>
      <c r="D12" s="9">
        <v>238</v>
      </c>
      <c r="E12" s="9">
        <v>238</v>
      </c>
      <c r="F12" s="9">
        <v>238</v>
      </c>
      <c r="G12" s="9">
        <v>238</v>
      </c>
    </row>
    <row r="13" spans="1:7" ht="20.25" customHeight="1" x14ac:dyDescent="0.25">
      <c r="A13" s="16" t="s">
        <v>78</v>
      </c>
      <c r="B13" s="14" t="s">
        <v>43</v>
      </c>
      <c r="C13" s="15">
        <v>192</v>
      </c>
      <c r="D13" s="15">
        <v>238</v>
      </c>
      <c r="E13" s="15">
        <v>238</v>
      </c>
      <c r="F13" s="15">
        <v>238</v>
      </c>
      <c r="G13" s="15">
        <v>238</v>
      </c>
    </row>
    <row r="14" spans="1:7" ht="18" customHeight="1" x14ac:dyDescent="0.25">
      <c r="A14" s="10" t="s">
        <v>56</v>
      </c>
      <c r="B14" s="11" t="s">
        <v>57</v>
      </c>
      <c r="C14" s="12">
        <v>192</v>
      </c>
      <c r="D14" s="12">
        <v>238</v>
      </c>
      <c r="E14" s="12">
        <v>238</v>
      </c>
      <c r="F14" s="12">
        <v>238</v>
      </c>
      <c r="G14" s="12">
        <v>238</v>
      </c>
    </row>
    <row r="15" spans="1:7" ht="21" customHeight="1" x14ac:dyDescent="0.25">
      <c r="A15" s="10" t="s">
        <v>60</v>
      </c>
      <c r="B15" s="11" t="s">
        <v>61</v>
      </c>
      <c r="C15" s="12">
        <v>192</v>
      </c>
      <c r="D15" s="12">
        <v>238</v>
      </c>
      <c r="E15" s="12">
        <v>238</v>
      </c>
      <c r="F15" s="12">
        <v>238</v>
      </c>
      <c r="G15" s="12">
        <v>238</v>
      </c>
    </row>
    <row r="16" spans="1:7" ht="22.5" customHeight="1" x14ac:dyDescent="0.25">
      <c r="A16" s="6" t="s">
        <v>81</v>
      </c>
      <c r="B16" s="8" t="s">
        <v>82</v>
      </c>
      <c r="C16" s="9">
        <v>2427</v>
      </c>
      <c r="D16" s="9">
        <v>3230</v>
      </c>
      <c r="E16" s="9">
        <v>2948</v>
      </c>
      <c r="F16" s="9">
        <v>2948</v>
      </c>
      <c r="G16" s="9">
        <v>2948</v>
      </c>
    </row>
    <row r="17" spans="1:7" ht="21" customHeight="1" x14ac:dyDescent="0.25">
      <c r="A17" s="16" t="s">
        <v>83</v>
      </c>
      <c r="B17" s="14" t="s">
        <v>84</v>
      </c>
      <c r="C17" s="15">
        <v>2427</v>
      </c>
      <c r="D17" s="15">
        <v>3230</v>
      </c>
      <c r="E17" s="15">
        <v>2948</v>
      </c>
      <c r="F17" s="15">
        <v>2948</v>
      </c>
      <c r="G17" s="15">
        <v>2948</v>
      </c>
    </row>
    <row r="18" spans="1:7" ht="18" customHeight="1" x14ac:dyDescent="0.25">
      <c r="A18" s="10" t="s">
        <v>49</v>
      </c>
      <c r="B18" s="11" t="s">
        <v>50</v>
      </c>
      <c r="C18" s="12">
        <v>2427</v>
      </c>
      <c r="D18" s="12">
        <v>3230</v>
      </c>
      <c r="E18" s="12">
        <v>2948</v>
      </c>
      <c r="F18" s="12">
        <v>2948</v>
      </c>
      <c r="G18" s="12">
        <v>2948</v>
      </c>
    </row>
    <row r="19" spans="1:7" ht="18" customHeight="1" x14ac:dyDescent="0.25">
      <c r="A19" s="10" t="s">
        <v>36</v>
      </c>
      <c r="B19" s="11" t="s">
        <v>53</v>
      </c>
      <c r="C19" s="12">
        <v>2427</v>
      </c>
      <c r="D19" s="12">
        <v>3230</v>
      </c>
      <c r="E19" s="12">
        <v>2948</v>
      </c>
      <c r="F19" s="12">
        <v>2948</v>
      </c>
      <c r="G19" s="12">
        <v>2948</v>
      </c>
    </row>
    <row r="20" spans="1:7" ht="20.25" customHeight="1" x14ac:dyDescent="0.25">
      <c r="A20" s="6" t="s">
        <v>85</v>
      </c>
      <c r="B20" s="8" t="s">
        <v>86</v>
      </c>
      <c r="C20" s="9">
        <v>107877</v>
      </c>
      <c r="D20" s="9">
        <v>118277</v>
      </c>
      <c r="E20" s="9">
        <v>111648</v>
      </c>
      <c r="F20" s="9">
        <v>111648</v>
      </c>
      <c r="G20" s="9">
        <v>111648</v>
      </c>
    </row>
    <row r="21" spans="1:7" ht="36" customHeight="1" x14ac:dyDescent="0.25">
      <c r="A21" s="6" t="s">
        <v>87</v>
      </c>
      <c r="B21" s="8" t="s">
        <v>88</v>
      </c>
      <c r="C21" s="9">
        <v>1327</v>
      </c>
      <c r="D21" s="9">
        <v>1327</v>
      </c>
      <c r="E21" s="9">
        <v>1330</v>
      </c>
      <c r="F21" s="9">
        <v>1330</v>
      </c>
      <c r="G21" s="9">
        <v>1330</v>
      </c>
    </row>
    <row r="22" spans="1:7" ht="30" customHeight="1" x14ac:dyDescent="0.25">
      <c r="A22" s="16" t="s">
        <v>132</v>
      </c>
      <c r="B22" s="14" t="s">
        <v>90</v>
      </c>
      <c r="C22" s="15">
        <v>1327</v>
      </c>
      <c r="D22" s="15">
        <v>0</v>
      </c>
      <c r="E22" s="15">
        <f t="shared" ref="E22:G23" si="0">+E23</f>
        <v>0</v>
      </c>
      <c r="F22" s="15">
        <f t="shared" si="0"/>
        <v>0</v>
      </c>
      <c r="G22" s="15">
        <f t="shared" si="0"/>
        <v>0</v>
      </c>
    </row>
    <row r="23" spans="1:7" ht="30" customHeight="1" x14ac:dyDescent="0.25">
      <c r="A23" s="10" t="s">
        <v>56</v>
      </c>
      <c r="B23" s="83" t="s">
        <v>57</v>
      </c>
      <c r="C23" s="53">
        <v>1327</v>
      </c>
      <c r="D23" s="12">
        <v>0</v>
      </c>
      <c r="E23" s="12">
        <f t="shared" si="0"/>
        <v>0</v>
      </c>
      <c r="F23" s="12">
        <f t="shared" si="0"/>
        <v>0</v>
      </c>
      <c r="G23" s="12">
        <f t="shared" si="0"/>
        <v>0</v>
      </c>
    </row>
    <row r="24" spans="1:7" ht="30" customHeight="1" x14ac:dyDescent="0.25">
      <c r="A24" s="78" t="s">
        <v>60</v>
      </c>
      <c r="B24" s="82" t="s">
        <v>61</v>
      </c>
      <c r="C24" s="76">
        <v>1327</v>
      </c>
      <c r="D24" s="12">
        <v>0</v>
      </c>
      <c r="E24" s="12">
        <v>0</v>
      </c>
      <c r="F24" s="12">
        <v>0</v>
      </c>
      <c r="G24" s="12">
        <v>0</v>
      </c>
    </row>
    <row r="25" spans="1:7" ht="20.25" customHeight="1" x14ac:dyDescent="0.25">
      <c r="A25" s="77" t="s">
        <v>89</v>
      </c>
      <c r="B25" s="80" t="s">
        <v>90</v>
      </c>
      <c r="C25" s="81">
        <v>0</v>
      </c>
      <c r="D25" s="15">
        <v>1327</v>
      </c>
      <c r="E25" s="15">
        <v>1330</v>
      </c>
      <c r="F25" s="15">
        <v>1330</v>
      </c>
      <c r="G25" s="15">
        <v>1330</v>
      </c>
    </row>
    <row r="26" spans="1:7" ht="18" customHeight="1" x14ac:dyDescent="0.25">
      <c r="A26" s="78" t="s">
        <v>56</v>
      </c>
      <c r="B26" s="82" t="s">
        <v>57</v>
      </c>
      <c r="C26" s="76">
        <v>0</v>
      </c>
      <c r="D26" s="12">
        <v>1327</v>
      </c>
      <c r="E26" s="12">
        <v>1330</v>
      </c>
      <c r="F26" s="12">
        <v>1330</v>
      </c>
      <c r="G26" s="12">
        <v>1330</v>
      </c>
    </row>
    <row r="27" spans="1:7" ht="21" customHeight="1" x14ac:dyDescent="0.25">
      <c r="A27" s="78" t="s">
        <v>60</v>
      </c>
      <c r="B27" s="82" t="s">
        <v>61</v>
      </c>
      <c r="C27" s="32"/>
      <c r="D27" s="12">
        <v>1327</v>
      </c>
      <c r="E27" s="12">
        <v>1330</v>
      </c>
      <c r="F27" s="12">
        <v>1330</v>
      </c>
      <c r="G27" s="12">
        <v>1330</v>
      </c>
    </row>
    <row r="28" spans="1:7" ht="20.25" customHeight="1" x14ac:dyDescent="0.25">
      <c r="A28" s="6" t="s">
        <v>91</v>
      </c>
      <c r="B28" s="52" t="s">
        <v>92</v>
      </c>
      <c r="C28" s="84">
        <v>28681</v>
      </c>
      <c r="D28" s="54">
        <v>27675</v>
      </c>
      <c r="E28" s="9">
        <v>28770</v>
      </c>
      <c r="F28" s="9">
        <v>28770</v>
      </c>
      <c r="G28" s="9">
        <v>28770</v>
      </c>
    </row>
    <row r="29" spans="1:7" ht="20.25" customHeight="1" x14ac:dyDescent="0.25">
      <c r="A29" s="16" t="s">
        <v>132</v>
      </c>
      <c r="B29" s="14" t="s">
        <v>90</v>
      </c>
      <c r="C29" s="15">
        <v>28681</v>
      </c>
      <c r="D29" s="15">
        <v>0</v>
      </c>
      <c r="E29" s="15">
        <f t="shared" ref="E29:G29" si="1">+E30</f>
        <v>0</v>
      </c>
      <c r="F29" s="15">
        <f t="shared" si="1"/>
        <v>0</v>
      </c>
      <c r="G29" s="15">
        <f t="shared" si="1"/>
        <v>0</v>
      </c>
    </row>
    <row r="30" spans="1:7" ht="20.25" customHeight="1" x14ac:dyDescent="0.25">
      <c r="A30" s="10" t="s">
        <v>49</v>
      </c>
      <c r="B30" s="11" t="s">
        <v>50</v>
      </c>
      <c r="C30" s="12">
        <v>28681</v>
      </c>
      <c r="D30" s="12">
        <v>0</v>
      </c>
      <c r="E30" s="12">
        <f t="shared" ref="E30:G30" si="2">+E31+E32</f>
        <v>0</v>
      </c>
      <c r="F30" s="12">
        <f t="shared" si="2"/>
        <v>0</v>
      </c>
      <c r="G30" s="12">
        <f t="shared" si="2"/>
        <v>0</v>
      </c>
    </row>
    <row r="31" spans="1:7" ht="20.25" customHeight="1" x14ac:dyDescent="0.25">
      <c r="A31" s="10" t="s">
        <v>36</v>
      </c>
      <c r="B31" s="11" t="s">
        <v>53</v>
      </c>
      <c r="C31" s="12">
        <v>28495</v>
      </c>
      <c r="D31" s="12">
        <v>0</v>
      </c>
      <c r="E31" s="12">
        <v>0</v>
      </c>
      <c r="F31" s="12">
        <v>0</v>
      </c>
      <c r="G31" s="12">
        <v>0</v>
      </c>
    </row>
    <row r="32" spans="1:7" ht="20.25" customHeight="1" x14ac:dyDescent="0.25">
      <c r="A32" s="10" t="s">
        <v>112</v>
      </c>
      <c r="B32" s="11" t="s">
        <v>131</v>
      </c>
      <c r="C32" s="53">
        <v>186</v>
      </c>
      <c r="D32" s="12">
        <v>0</v>
      </c>
      <c r="E32" s="12">
        <v>0</v>
      </c>
      <c r="F32" s="12">
        <v>0</v>
      </c>
      <c r="G32" s="12">
        <v>0</v>
      </c>
    </row>
    <row r="33" spans="1:7" ht="21" customHeight="1" x14ac:dyDescent="0.25">
      <c r="A33" s="16" t="s">
        <v>89</v>
      </c>
      <c r="B33" s="29" t="s">
        <v>90</v>
      </c>
      <c r="C33" s="32">
        <v>0</v>
      </c>
      <c r="D33" s="32">
        <v>27675</v>
      </c>
      <c r="E33" s="15">
        <v>28770</v>
      </c>
      <c r="F33" s="15">
        <v>28770</v>
      </c>
      <c r="G33" s="15">
        <v>28770</v>
      </c>
    </row>
    <row r="34" spans="1:7" ht="18" customHeight="1" x14ac:dyDescent="0.25">
      <c r="A34" s="10" t="s">
        <v>49</v>
      </c>
      <c r="B34" s="24" t="s">
        <v>50</v>
      </c>
      <c r="C34" s="32">
        <v>0</v>
      </c>
      <c r="D34" s="32">
        <v>27675</v>
      </c>
      <c r="E34" s="12">
        <v>28770</v>
      </c>
      <c r="F34" s="12">
        <v>28770</v>
      </c>
      <c r="G34" s="12">
        <v>28770</v>
      </c>
    </row>
    <row r="35" spans="1:7" ht="18" customHeight="1" x14ac:dyDescent="0.25">
      <c r="A35" s="10" t="s">
        <v>36</v>
      </c>
      <c r="B35" s="24" t="s">
        <v>53</v>
      </c>
      <c r="C35" s="32">
        <v>0</v>
      </c>
      <c r="D35" s="12">
        <v>27675</v>
      </c>
      <c r="E35" s="12">
        <v>28770</v>
      </c>
      <c r="F35" s="12">
        <v>28770</v>
      </c>
      <c r="G35" s="12">
        <v>28770</v>
      </c>
    </row>
    <row r="36" spans="1:7" ht="21" customHeight="1" x14ac:dyDescent="0.25">
      <c r="A36" s="6" t="s">
        <v>93</v>
      </c>
      <c r="B36" s="79" t="s">
        <v>94</v>
      </c>
      <c r="C36" s="28">
        <v>77868</v>
      </c>
      <c r="D36" s="28">
        <v>89275</v>
      </c>
      <c r="E36" s="9">
        <v>81548</v>
      </c>
      <c r="F36" s="9">
        <v>81548</v>
      </c>
      <c r="G36" s="9">
        <v>81548</v>
      </c>
    </row>
    <row r="37" spans="1:7" ht="21" customHeight="1" x14ac:dyDescent="0.25">
      <c r="A37" s="77" t="s">
        <v>132</v>
      </c>
      <c r="B37" s="80" t="s">
        <v>90</v>
      </c>
      <c r="C37" s="81">
        <v>75214</v>
      </c>
      <c r="D37" s="81">
        <v>0</v>
      </c>
      <c r="E37" s="81">
        <f t="shared" ref="E37:G38" si="3">+E38</f>
        <v>0</v>
      </c>
      <c r="F37" s="81">
        <f t="shared" si="3"/>
        <v>0</v>
      </c>
      <c r="G37" s="81">
        <f t="shared" si="3"/>
        <v>0</v>
      </c>
    </row>
    <row r="38" spans="1:7" ht="21" customHeight="1" x14ac:dyDescent="0.25">
      <c r="A38" s="78" t="s">
        <v>49</v>
      </c>
      <c r="B38" s="82" t="s">
        <v>50</v>
      </c>
      <c r="C38" s="76">
        <v>75214</v>
      </c>
      <c r="D38" s="76">
        <v>0</v>
      </c>
      <c r="E38" s="76">
        <f t="shared" si="3"/>
        <v>0</v>
      </c>
      <c r="F38" s="76">
        <f t="shared" si="3"/>
        <v>0</v>
      </c>
      <c r="G38" s="76">
        <f t="shared" si="3"/>
        <v>0</v>
      </c>
    </row>
    <row r="39" spans="1:7" ht="21" customHeight="1" x14ac:dyDescent="0.25">
      <c r="A39" s="78" t="s">
        <v>36</v>
      </c>
      <c r="B39" s="82" t="s">
        <v>53</v>
      </c>
      <c r="C39" s="76">
        <v>75214</v>
      </c>
      <c r="D39" s="12">
        <v>0</v>
      </c>
      <c r="E39" s="12">
        <v>0</v>
      </c>
      <c r="F39" s="12">
        <v>0</v>
      </c>
      <c r="G39" s="12">
        <v>0</v>
      </c>
    </row>
    <row r="40" spans="1:7" ht="21" customHeight="1" x14ac:dyDescent="0.25">
      <c r="A40" s="77" t="s">
        <v>161</v>
      </c>
      <c r="B40" s="80" t="s">
        <v>90</v>
      </c>
      <c r="C40" s="54">
        <v>2654</v>
      </c>
      <c r="D40" s="54">
        <v>0</v>
      </c>
      <c r="E40" s="54">
        <f t="shared" ref="E40:G41" si="4">+E41</f>
        <v>0</v>
      </c>
      <c r="F40" s="54">
        <f t="shared" si="4"/>
        <v>0</v>
      </c>
      <c r="G40" s="54">
        <f t="shared" si="4"/>
        <v>0</v>
      </c>
    </row>
    <row r="41" spans="1:7" ht="21" customHeight="1" x14ac:dyDescent="0.25">
      <c r="A41" s="78" t="s">
        <v>49</v>
      </c>
      <c r="B41" s="82" t="s">
        <v>50</v>
      </c>
      <c r="C41" s="81">
        <v>2654</v>
      </c>
      <c r="D41" s="81">
        <v>0</v>
      </c>
      <c r="E41" s="81">
        <f t="shared" si="4"/>
        <v>0</v>
      </c>
      <c r="F41" s="81">
        <f t="shared" si="4"/>
        <v>0</v>
      </c>
      <c r="G41" s="81">
        <f t="shared" si="4"/>
        <v>0</v>
      </c>
    </row>
    <row r="42" spans="1:7" ht="21" customHeight="1" x14ac:dyDescent="0.25">
      <c r="A42" s="78" t="s">
        <v>36</v>
      </c>
      <c r="B42" s="82" t="s">
        <v>53</v>
      </c>
      <c r="C42" s="76">
        <v>2654</v>
      </c>
      <c r="D42" s="12">
        <v>0</v>
      </c>
      <c r="E42" s="12">
        <v>0</v>
      </c>
      <c r="F42" s="12">
        <v>0</v>
      </c>
      <c r="G42" s="12">
        <v>0</v>
      </c>
    </row>
    <row r="43" spans="1:7" ht="20.25" customHeight="1" x14ac:dyDescent="0.25">
      <c r="A43" s="16" t="s">
        <v>89</v>
      </c>
      <c r="B43" s="29" t="s">
        <v>90</v>
      </c>
      <c r="C43" s="81">
        <v>0</v>
      </c>
      <c r="D43" s="53">
        <v>89275</v>
      </c>
      <c r="E43" s="15">
        <v>81548</v>
      </c>
      <c r="F43" s="15">
        <v>81548</v>
      </c>
      <c r="G43" s="15">
        <v>81548</v>
      </c>
    </row>
    <row r="44" spans="1:7" ht="18" customHeight="1" x14ac:dyDescent="0.25">
      <c r="A44" s="10" t="s">
        <v>49</v>
      </c>
      <c r="B44" s="24" t="s">
        <v>50</v>
      </c>
      <c r="C44" s="12">
        <v>0</v>
      </c>
      <c r="D44" s="32">
        <v>89275</v>
      </c>
      <c r="E44" s="12">
        <v>81548</v>
      </c>
      <c r="F44" s="12">
        <v>81548</v>
      </c>
      <c r="G44" s="12">
        <v>81548</v>
      </c>
    </row>
    <row r="45" spans="1:7" ht="18" customHeight="1" x14ac:dyDescent="0.25">
      <c r="A45" s="10" t="s">
        <v>36</v>
      </c>
      <c r="B45" s="24" t="s">
        <v>53</v>
      </c>
      <c r="C45" s="12">
        <v>0</v>
      </c>
      <c r="D45" s="12">
        <v>89275</v>
      </c>
      <c r="E45" s="12">
        <v>81548</v>
      </c>
      <c r="F45" s="12">
        <v>81548</v>
      </c>
      <c r="G45" s="12">
        <v>81548</v>
      </c>
    </row>
    <row r="46" spans="1:7" ht="21" customHeight="1" x14ac:dyDescent="0.25">
      <c r="A46" s="6" t="s">
        <v>95</v>
      </c>
      <c r="B46" s="52" t="s">
        <v>96</v>
      </c>
      <c r="C46" s="54">
        <v>1208925</v>
      </c>
      <c r="D46" s="54">
        <v>1297076</v>
      </c>
      <c r="E46" s="9">
        <v>1554549</v>
      </c>
      <c r="F46" s="9">
        <v>1544353</v>
      </c>
      <c r="G46" s="9">
        <v>1544353</v>
      </c>
    </row>
    <row r="47" spans="1:7" ht="18" customHeight="1" x14ac:dyDescent="0.25">
      <c r="A47" s="6" t="s">
        <v>97</v>
      </c>
      <c r="B47" s="8" t="s">
        <v>98</v>
      </c>
      <c r="C47" s="9">
        <v>1208925</v>
      </c>
      <c r="D47" s="9">
        <v>1297076</v>
      </c>
      <c r="E47" s="9">
        <v>1554549</v>
      </c>
      <c r="F47" s="9">
        <v>1544353</v>
      </c>
      <c r="G47" s="9">
        <v>1544353</v>
      </c>
    </row>
    <row r="48" spans="1:7" ht="20.25" customHeight="1" x14ac:dyDescent="0.25">
      <c r="A48" s="16" t="s">
        <v>99</v>
      </c>
      <c r="B48" s="14" t="s">
        <v>37</v>
      </c>
      <c r="C48" s="15">
        <v>8261</v>
      </c>
      <c r="D48" s="15">
        <v>9007</v>
      </c>
      <c r="E48" s="15">
        <v>5510</v>
      </c>
      <c r="F48" s="15">
        <v>5510</v>
      </c>
      <c r="G48" s="15">
        <v>5510</v>
      </c>
    </row>
    <row r="49" spans="1:7" ht="18" customHeight="1" x14ac:dyDescent="0.25">
      <c r="A49" s="10" t="s">
        <v>49</v>
      </c>
      <c r="B49" s="11" t="s">
        <v>50</v>
      </c>
      <c r="C49" s="12">
        <v>3222</v>
      </c>
      <c r="D49" s="12">
        <v>4301</v>
      </c>
      <c r="E49" s="12">
        <v>3310</v>
      </c>
      <c r="F49" s="12">
        <v>3310</v>
      </c>
      <c r="G49" s="12">
        <v>3310</v>
      </c>
    </row>
    <row r="50" spans="1:7" ht="18" customHeight="1" x14ac:dyDescent="0.25">
      <c r="A50" s="10" t="s">
        <v>36</v>
      </c>
      <c r="B50" s="11" t="s">
        <v>53</v>
      </c>
      <c r="C50" s="12">
        <v>2693</v>
      </c>
      <c r="D50" s="12">
        <v>4301</v>
      </c>
      <c r="E50" s="12">
        <v>3310</v>
      </c>
      <c r="F50" s="12">
        <v>3310</v>
      </c>
      <c r="G50" s="12">
        <v>3310</v>
      </c>
    </row>
    <row r="51" spans="1:7" ht="27" customHeight="1" x14ac:dyDescent="0.25">
      <c r="A51" s="10" t="s">
        <v>112</v>
      </c>
      <c r="B51" s="11" t="s">
        <v>131</v>
      </c>
      <c r="C51" s="12">
        <v>529</v>
      </c>
      <c r="D51" s="12"/>
      <c r="E51" s="12"/>
      <c r="F51" s="12"/>
      <c r="G51" s="12"/>
    </row>
    <row r="52" spans="1:7" ht="18" customHeight="1" x14ac:dyDescent="0.25">
      <c r="A52" s="10" t="s">
        <v>56</v>
      </c>
      <c r="B52" s="11" t="s">
        <v>57</v>
      </c>
      <c r="C52" s="12">
        <v>5039</v>
      </c>
      <c r="D52" s="12">
        <v>4706</v>
      </c>
      <c r="E52" s="12">
        <v>2200</v>
      </c>
      <c r="F52" s="12">
        <v>2200</v>
      </c>
      <c r="G52" s="12">
        <v>2200</v>
      </c>
    </row>
    <row r="53" spans="1:7" ht="21" customHeight="1" x14ac:dyDescent="0.25">
      <c r="A53" s="10" t="s">
        <v>58</v>
      </c>
      <c r="B53" s="11" t="s">
        <v>59</v>
      </c>
      <c r="C53" s="12">
        <v>0</v>
      </c>
      <c r="D53" s="12">
        <v>200</v>
      </c>
      <c r="E53" s="12">
        <v>100</v>
      </c>
      <c r="F53" s="12">
        <v>100</v>
      </c>
      <c r="G53" s="12">
        <v>100</v>
      </c>
    </row>
    <row r="54" spans="1:7" ht="20.25" customHeight="1" x14ac:dyDescent="0.25">
      <c r="A54" s="10" t="s">
        <v>60</v>
      </c>
      <c r="B54" s="11" t="s">
        <v>61</v>
      </c>
      <c r="C54" s="12">
        <v>5039</v>
      </c>
      <c r="D54" s="12">
        <v>4506</v>
      </c>
      <c r="E54" s="12">
        <v>2100</v>
      </c>
      <c r="F54" s="12">
        <v>2100</v>
      </c>
      <c r="G54" s="12">
        <v>2100</v>
      </c>
    </row>
    <row r="55" spans="1:7" ht="18" customHeight="1" x14ac:dyDescent="0.25">
      <c r="A55" s="16" t="s">
        <v>100</v>
      </c>
      <c r="B55" s="14" t="s">
        <v>101</v>
      </c>
      <c r="C55" s="15">
        <v>571</v>
      </c>
      <c r="D55" s="15">
        <v>1206</v>
      </c>
      <c r="E55" s="15">
        <v>438</v>
      </c>
      <c r="F55" s="15">
        <v>438</v>
      </c>
      <c r="G55" s="15">
        <v>438</v>
      </c>
    </row>
    <row r="56" spans="1:7" ht="18" customHeight="1" x14ac:dyDescent="0.25">
      <c r="A56" s="10" t="s">
        <v>49</v>
      </c>
      <c r="B56" s="11" t="s">
        <v>50</v>
      </c>
      <c r="C56" s="12">
        <v>571</v>
      </c>
      <c r="D56" s="12">
        <v>1206</v>
      </c>
      <c r="E56" s="12">
        <v>438</v>
      </c>
      <c r="F56" s="12">
        <v>438</v>
      </c>
      <c r="G56" s="12">
        <v>438</v>
      </c>
    </row>
    <row r="57" spans="1:7" ht="18" customHeight="1" x14ac:dyDescent="0.25">
      <c r="A57" s="10" t="s">
        <v>51</v>
      </c>
      <c r="B57" s="11" t="s">
        <v>52</v>
      </c>
      <c r="C57" s="12">
        <v>306</v>
      </c>
      <c r="D57" s="12">
        <v>464</v>
      </c>
      <c r="E57" s="12">
        <v>85</v>
      </c>
      <c r="F57" s="12">
        <v>85</v>
      </c>
      <c r="G57" s="12">
        <v>85</v>
      </c>
    </row>
    <row r="58" spans="1:7" ht="18" customHeight="1" x14ac:dyDescent="0.25">
      <c r="A58" s="10" t="s">
        <v>36</v>
      </c>
      <c r="B58" s="11" t="s">
        <v>53</v>
      </c>
      <c r="C58" s="12">
        <v>265</v>
      </c>
      <c r="D58" s="12">
        <v>742</v>
      </c>
      <c r="E58" s="12">
        <v>353</v>
      </c>
      <c r="F58" s="12">
        <v>353</v>
      </c>
      <c r="G58" s="12">
        <v>353</v>
      </c>
    </row>
    <row r="59" spans="1:7" ht="18" customHeight="1" x14ac:dyDescent="0.25">
      <c r="A59" s="16" t="s">
        <v>102</v>
      </c>
      <c r="B59" s="14" t="s">
        <v>29</v>
      </c>
      <c r="C59" s="15">
        <v>1197880</v>
      </c>
      <c r="D59" s="15">
        <v>1280597</v>
      </c>
      <c r="E59" s="15">
        <v>1539335</v>
      </c>
      <c r="F59" s="15">
        <v>1529139</v>
      </c>
      <c r="G59" s="15">
        <v>1529139</v>
      </c>
    </row>
    <row r="60" spans="1:7" ht="18" customHeight="1" x14ac:dyDescent="0.25">
      <c r="A60" s="10" t="s">
        <v>49</v>
      </c>
      <c r="B60" s="11" t="s">
        <v>50</v>
      </c>
      <c r="C60" s="12">
        <v>1197217</v>
      </c>
      <c r="D60" s="12">
        <v>1278076</v>
      </c>
      <c r="E60" s="12">
        <v>1538671</v>
      </c>
      <c r="F60" s="12">
        <v>1528475</v>
      </c>
      <c r="G60" s="12">
        <v>1528475</v>
      </c>
    </row>
    <row r="61" spans="1:7" ht="18" customHeight="1" x14ac:dyDescent="0.25">
      <c r="A61" s="10" t="s">
        <v>51</v>
      </c>
      <c r="B61" s="11" t="s">
        <v>52</v>
      </c>
      <c r="C61" s="12">
        <v>1169998</v>
      </c>
      <c r="D61" s="12">
        <v>1232464</v>
      </c>
      <c r="E61" s="12">
        <v>1517594</v>
      </c>
      <c r="F61" s="12">
        <v>1517594</v>
      </c>
      <c r="G61" s="12">
        <v>1517594</v>
      </c>
    </row>
    <row r="62" spans="1:7" ht="18" customHeight="1" x14ac:dyDescent="0.25">
      <c r="A62" s="10" t="s">
        <v>36</v>
      </c>
      <c r="B62" s="11" t="s">
        <v>53</v>
      </c>
      <c r="C62" s="12">
        <v>17236</v>
      </c>
      <c r="D62" s="12">
        <v>44433</v>
      </c>
      <c r="E62" s="12">
        <v>21072</v>
      </c>
      <c r="F62" s="12">
        <v>10876</v>
      </c>
      <c r="G62" s="12">
        <v>10876</v>
      </c>
    </row>
    <row r="63" spans="1:7" ht="18" customHeight="1" x14ac:dyDescent="0.25">
      <c r="A63" s="10" t="s">
        <v>54</v>
      </c>
      <c r="B63" s="11" t="s">
        <v>55</v>
      </c>
      <c r="C63" s="12">
        <v>9983</v>
      </c>
      <c r="D63" s="12">
        <v>1179</v>
      </c>
      <c r="E63" s="12">
        <v>5</v>
      </c>
      <c r="F63" s="12">
        <v>5</v>
      </c>
      <c r="G63" s="12">
        <v>5</v>
      </c>
    </row>
    <row r="64" spans="1:7" ht="18" customHeight="1" x14ac:dyDescent="0.25">
      <c r="A64" s="10" t="s">
        <v>56</v>
      </c>
      <c r="B64" s="11" t="s">
        <v>57</v>
      </c>
      <c r="C64" s="12">
        <v>663</v>
      </c>
      <c r="D64" s="12">
        <v>2521</v>
      </c>
      <c r="E64" s="12">
        <v>664</v>
      </c>
      <c r="F64" s="12">
        <v>664</v>
      </c>
      <c r="G64" s="12">
        <v>664</v>
      </c>
    </row>
    <row r="65" spans="1:7" ht="18" customHeight="1" x14ac:dyDescent="0.25">
      <c r="A65" s="10" t="s">
        <v>58</v>
      </c>
      <c r="B65" s="11" t="s">
        <v>59</v>
      </c>
      <c r="C65" s="12">
        <v>0</v>
      </c>
      <c r="D65" s="12">
        <v>265</v>
      </c>
      <c r="E65" s="12">
        <v>0</v>
      </c>
      <c r="F65" s="12">
        <v>0</v>
      </c>
      <c r="G65" s="12">
        <v>0</v>
      </c>
    </row>
    <row r="66" spans="1:7" ht="21" customHeight="1" x14ac:dyDescent="0.25">
      <c r="A66" s="10" t="s">
        <v>60</v>
      </c>
      <c r="B66" s="11" t="s">
        <v>61</v>
      </c>
      <c r="C66" s="12">
        <v>663</v>
      </c>
      <c r="D66" s="12">
        <v>2256</v>
      </c>
      <c r="E66" s="12">
        <v>664</v>
      </c>
      <c r="F66" s="12">
        <v>664</v>
      </c>
      <c r="G66" s="12">
        <v>664</v>
      </c>
    </row>
    <row r="67" spans="1:7" ht="18" customHeight="1" x14ac:dyDescent="0.25">
      <c r="A67" s="16" t="s">
        <v>103</v>
      </c>
      <c r="B67" s="14" t="s">
        <v>104</v>
      </c>
      <c r="C67" s="15">
        <v>1672</v>
      </c>
      <c r="D67" s="15">
        <v>6266</v>
      </c>
      <c r="E67" s="15">
        <v>9266</v>
      </c>
      <c r="F67" s="15">
        <v>9266</v>
      </c>
      <c r="G67" s="15">
        <v>9266</v>
      </c>
    </row>
    <row r="68" spans="1:7" ht="18" customHeight="1" x14ac:dyDescent="0.25">
      <c r="A68" s="10" t="s">
        <v>49</v>
      </c>
      <c r="B68" s="11" t="s">
        <v>50</v>
      </c>
      <c r="C68" s="12">
        <v>1672</v>
      </c>
      <c r="D68" s="12">
        <v>6133</v>
      </c>
      <c r="E68" s="12">
        <v>9133</v>
      </c>
      <c r="F68" s="12">
        <v>9133</v>
      </c>
      <c r="G68" s="12">
        <v>9133</v>
      </c>
    </row>
    <row r="69" spans="1:7" ht="18" customHeight="1" x14ac:dyDescent="0.25">
      <c r="A69" s="10" t="s">
        <v>36</v>
      </c>
      <c r="B69" s="11" t="s">
        <v>53</v>
      </c>
      <c r="C69" s="12">
        <v>1672</v>
      </c>
      <c r="D69" s="12">
        <v>6133</v>
      </c>
      <c r="E69" s="12">
        <v>9133</v>
      </c>
      <c r="F69" s="12">
        <v>9133</v>
      </c>
      <c r="G69" s="12">
        <v>9133</v>
      </c>
    </row>
    <row r="70" spans="1:7" ht="18" customHeight="1" x14ac:dyDescent="0.25">
      <c r="A70" s="10" t="s">
        <v>56</v>
      </c>
      <c r="B70" s="11" t="s">
        <v>57</v>
      </c>
      <c r="C70" s="12">
        <v>0</v>
      </c>
      <c r="D70" s="12">
        <v>133</v>
      </c>
      <c r="E70" s="12">
        <v>133</v>
      </c>
      <c r="F70" s="12">
        <v>133</v>
      </c>
      <c r="G70" s="12">
        <v>133</v>
      </c>
    </row>
    <row r="71" spans="1:7" ht="20.25" customHeight="1" x14ac:dyDescent="0.25">
      <c r="A71" s="10" t="s">
        <v>60</v>
      </c>
      <c r="B71" s="11" t="s">
        <v>61</v>
      </c>
      <c r="C71" s="12">
        <v>0</v>
      </c>
      <c r="D71" s="12">
        <v>133</v>
      </c>
      <c r="E71" s="12">
        <v>133</v>
      </c>
      <c r="F71" s="12">
        <v>133</v>
      </c>
      <c r="G71" s="12">
        <v>133</v>
      </c>
    </row>
    <row r="72" spans="1:7" x14ac:dyDescent="0.25">
      <c r="A72" s="16" t="s">
        <v>113</v>
      </c>
      <c r="B72" s="14"/>
      <c r="C72" s="15">
        <v>540</v>
      </c>
      <c r="D72" s="15">
        <v>0</v>
      </c>
      <c r="E72" s="15">
        <f t="shared" ref="E72:G73" si="5">+E73</f>
        <v>0</v>
      </c>
      <c r="F72" s="15">
        <f t="shared" si="5"/>
        <v>0</v>
      </c>
      <c r="G72" s="15">
        <f t="shared" si="5"/>
        <v>0</v>
      </c>
    </row>
    <row r="73" spans="1:7" x14ac:dyDescent="0.25">
      <c r="A73" s="10" t="s">
        <v>56</v>
      </c>
      <c r="B73" s="11" t="s">
        <v>57</v>
      </c>
      <c r="C73" s="15">
        <v>540</v>
      </c>
      <c r="D73" s="12">
        <v>0</v>
      </c>
      <c r="E73" s="12">
        <f t="shared" si="5"/>
        <v>0</v>
      </c>
      <c r="F73" s="12">
        <f t="shared" si="5"/>
        <v>0</v>
      </c>
      <c r="G73" s="12">
        <f t="shared" si="5"/>
        <v>0</v>
      </c>
    </row>
    <row r="74" spans="1:7" ht="22.5" x14ac:dyDescent="0.25">
      <c r="A74" s="10" t="s">
        <v>60</v>
      </c>
      <c r="B74" s="11" t="s">
        <v>61</v>
      </c>
      <c r="C74" s="15">
        <v>540</v>
      </c>
      <c r="D74" s="12"/>
      <c r="E74" s="12"/>
      <c r="F74" s="12"/>
      <c r="G74" s="12"/>
    </row>
    <row r="76" spans="1:7" x14ac:dyDescent="0.25">
      <c r="C76" s="85"/>
      <c r="D76" s="85"/>
    </row>
    <row r="77" spans="1:7" x14ac:dyDescent="0.25">
      <c r="C77" s="122"/>
      <c r="D77" s="122"/>
    </row>
    <row r="78" spans="1:7" x14ac:dyDescent="0.25">
      <c r="C78" s="85"/>
      <c r="D78" s="85"/>
    </row>
    <row r="79" spans="1:7" x14ac:dyDescent="0.25">
      <c r="C79" s="86"/>
      <c r="D79" s="86"/>
    </row>
  </sheetData>
  <mergeCells count="2">
    <mergeCell ref="A1:G1"/>
    <mergeCell ref="A3:G3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2"/>
  <sheetViews>
    <sheetView workbookViewId="0">
      <selection activeCell="P11" sqref="P11"/>
    </sheetView>
  </sheetViews>
  <sheetFormatPr defaultColWidth="7" defaultRowHeight="11.25" x14ac:dyDescent="0.25"/>
  <cols>
    <col min="1" max="2" width="7" style="55"/>
    <col min="3" max="3" width="45.7109375" style="55" customWidth="1"/>
    <col min="4" max="6" width="10.5703125" style="55" customWidth="1"/>
    <col min="7" max="239" width="7" style="55"/>
    <col min="240" max="244" width="11.28515625" style="55" customWidth="1"/>
    <col min="245" max="247" width="2.85546875" style="55" customWidth="1"/>
    <col min="248" max="248" width="13.85546875" style="55" customWidth="1"/>
    <col min="249" max="250" width="6" style="55" customWidth="1"/>
    <col min="251" max="251" width="11.28515625" style="55" customWidth="1"/>
    <col min="252" max="253" width="4.5703125" style="55" customWidth="1"/>
    <col min="254" max="254" width="11.28515625" style="55" customWidth="1"/>
    <col min="255" max="256" width="5" style="55" customWidth="1"/>
    <col min="257" max="258" width="7" style="55"/>
    <col min="259" max="259" width="45.7109375" style="55" customWidth="1"/>
    <col min="260" max="262" width="10.5703125" style="55" customWidth="1"/>
    <col min="263" max="495" width="7" style="55"/>
    <col min="496" max="500" width="11.28515625" style="55" customWidth="1"/>
    <col min="501" max="503" width="2.85546875" style="55" customWidth="1"/>
    <col min="504" max="504" width="13.85546875" style="55" customWidth="1"/>
    <col min="505" max="506" width="6" style="55" customWidth="1"/>
    <col min="507" max="507" width="11.28515625" style="55" customWidth="1"/>
    <col min="508" max="509" width="4.5703125" style="55" customWidth="1"/>
    <col min="510" max="510" width="11.28515625" style="55" customWidth="1"/>
    <col min="511" max="512" width="5" style="55" customWidth="1"/>
    <col min="513" max="514" width="7" style="55"/>
    <col min="515" max="515" width="45.7109375" style="55" customWidth="1"/>
    <col min="516" max="518" width="10.5703125" style="55" customWidth="1"/>
    <col min="519" max="751" width="7" style="55"/>
    <col min="752" max="756" width="11.28515625" style="55" customWidth="1"/>
    <col min="757" max="759" width="2.85546875" style="55" customWidth="1"/>
    <col min="760" max="760" width="13.85546875" style="55" customWidth="1"/>
    <col min="761" max="762" width="6" style="55" customWidth="1"/>
    <col min="763" max="763" width="11.28515625" style="55" customWidth="1"/>
    <col min="764" max="765" width="4.5703125" style="55" customWidth="1"/>
    <col min="766" max="766" width="11.28515625" style="55" customWidth="1"/>
    <col min="767" max="768" width="5" style="55" customWidth="1"/>
    <col min="769" max="770" width="7" style="55"/>
    <col min="771" max="771" width="45.7109375" style="55" customWidth="1"/>
    <col min="772" max="774" width="10.5703125" style="55" customWidth="1"/>
    <col min="775" max="1007" width="7" style="55"/>
    <col min="1008" max="1012" width="11.28515625" style="55" customWidth="1"/>
    <col min="1013" max="1015" width="2.85546875" style="55" customWidth="1"/>
    <col min="1016" max="1016" width="13.85546875" style="55" customWidth="1"/>
    <col min="1017" max="1018" width="6" style="55" customWidth="1"/>
    <col min="1019" max="1019" width="11.28515625" style="55" customWidth="1"/>
    <col min="1020" max="1021" width="4.5703125" style="55" customWidth="1"/>
    <col min="1022" max="1022" width="11.28515625" style="55" customWidth="1"/>
    <col min="1023" max="1024" width="5" style="55" customWidth="1"/>
    <col min="1025" max="1026" width="7" style="55"/>
    <col min="1027" max="1027" width="45.7109375" style="55" customWidth="1"/>
    <col min="1028" max="1030" width="10.5703125" style="55" customWidth="1"/>
    <col min="1031" max="1263" width="7" style="55"/>
    <col min="1264" max="1268" width="11.28515625" style="55" customWidth="1"/>
    <col min="1269" max="1271" width="2.85546875" style="55" customWidth="1"/>
    <col min="1272" max="1272" width="13.85546875" style="55" customWidth="1"/>
    <col min="1273" max="1274" width="6" style="55" customWidth="1"/>
    <col min="1275" max="1275" width="11.28515625" style="55" customWidth="1"/>
    <col min="1276" max="1277" width="4.5703125" style="55" customWidth="1"/>
    <col min="1278" max="1278" width="11.28515625" style="55" customWidth="1"/>
    <col min="1279" max="1280" width="5" style="55" customWidth="1"/>
    <col min="1281" max="1282" width="7" style="55"/>
    <col min="1283" max="1283" width="45.7109375" style="55" customWidth="1"/>
    <col min="1284" max="1286" width="10.5703125" style="55" customWidth="1"/>
    <col min="1287" max="1519" width="7" style="55"/>
    <col min="1520" max="1524" width="11.28515625" style="55" customWidth="1"/>
    <col min="1525" max="1527" width="2.85546875" style="55" customWidth="1"/>
    <col min="1528" max="1528" width="13.85546875" style="55" customWidth="1"/>
    <col min="1529" max="1530" width="6" style="55" customWidth="1"/>
    <col min="1531" max="1531" width="11.28515625" style="55" customWidth="1"/>
    <col min="1532" max="1533" width="4.5703125" style="55" customWidth="1"/>
    <col min="1534" max="1534" width="11.28515625" style="55" customWidth="1"/>
    <col min="1535" max="1536" width="5" style="55" customWidth="1"/>
    <col min="1537" max="1538" width="7" style="55"/>
    <col min="1539" max="1539" width="45.7109375" style="55" customWidth="1"/>
    <col min="1540" max="1542" width="10.5703125" style="55" customWidth="1"/>
    <col min="1543" max="1775" width="7" style="55"/>
    <col min="1776" max="1780" width="11.28515625" style="55" customWidth="1"/>
    <col min="1781" max="1783" width="2.85546875" style="55" customWidth="1"/>
    <col min="1784" max="1784" width="13.85546875" style="55" customWidth="1"/>
    <col min="1785" max="1786" width="6" style="55" customWidth="1"/>
    <col min="1787" max="1787" width="11.28515625" style="55" customWidth="1"/>
    <col min="1788" max="1789" width="4.5703125" style="55" customWidth="1"/>
    <col min="1790" max="1790" width="11.28515625" style="55" customWidth="1"/>
    <col min="1791" max="1792" width="5" style="55" customWidth="1"/>
    <col min="1793" max="1794" width="7" style="55"/>
    <col min="1795" max="1795" width="45.7109375" style="55" customWidth="1"/>
    <col min="1796" max="1798" width="10.5703125" style="55" customWidth="1"/>
    <col min="1799" max="2031" width="7" style="55"/>
    <col min="2032" max="2036" width="11.28515625" style="55" customWidth="1"/>
    <col min="2037" max="2039" width="2.85546875" style="55" customWidth="1"/>
    <col min="2040" max="2040" width="13.85546875" style="55" customWidth="1"/>
    <col min="2041" max="2042" width="6" style="55" customWidth="1"/>
    <col min="2043" max="2043" width="11.28515625" style="55" customWidth="1"/>
    <col min="2044" max="2045" width="4.5703125" style="55" customWidth="1"/>
    <col min="2046" max="2046" width="11.28515625" style="55" customWidth="1"/>
    <col min="2047" max="2048" width="5" style="55" customWidth="1"/>
    <col min="2049" max="2050" width="7" style="55"/>
    <col min="2051" max="2051" width="45.7109375" style="55" customWidth="1"/>
    <col min="2052" max="2054" width="10.5703125" style="55" customWidth="1"/>
    <col min="2055" max="2287" width="7" style="55"/>
    <col min="2288" max="2292" width="11.28515625" style="55" customWidth="1"/>
    <col min="2293" max="2295" width="2.85546875" style="55" customWidth="1"/>
    <col min="2296" max="2296" width="13.85546875" style="55" customWidth="1"/>
    <col min="2297" max="2298" width="6" style="55" customWidth="1"/>
    <col min="2299" max="2299" width="11.28515625" style="55" customWidth="1"/>
    <col min="2300" max="2301" width="4.5703125" style="55" customWidth="1"/>
    <col min="2302" max="2302" width="11.28515625" style="55" customWidth="1"/>
    <col min="2303" max="2304" width="5" style="55" customWidth="1"/>
    <col min="2305" max="2306" width="7" style="55"/>
    <col min="2307" max="2307" width="45.7109375" style="55" customWidth="1"/>
    <col min="2308" max="2310" width="10.5703125" style="55" customWidth="1"/>
    <col min="2311" max="2543" width="7" style="55"/>
    <col min="2544" max="2548" width="11.28515625" style="55" customWidth="1"/>
    <col min="2549" max="2551" width="2.85546875" style="55" customWidth="1"/>
    <col min="2552" max="2552" width="13.85546875" style="55" customWidth="1"/>
    <col min="2553" max="2554" width="6" style="55" customWidth="1"/>
    <col min="2555" max="2555" width="11.28515625" style="55" customWidth="1"/>
    <col min="2556" max="2557" width="4.5703125" style="55" customWidth="1"/>
    <col min="2558" max="2558" width="11.28515625" style="55" customWidth="1"/>
    <col min="2559" max="2560" width="5" style="55" customWidth="1"/>
    <col min="2561" max="2562" width="7" style="55"/>
    <col min="2563" max="2563" width="45.7109375" style="55" customWidth="1"/>
    <col min="2564" max="2566" width="10.5703125" style="55" customWidth="1"/>
    <col min="2567" max="2799" width="7" style="55"/>
    <col min="2800" max="2804" width="11.28515625" style="55" customWidth="1"/>
    <col min="2805" max="2807" width="2.85546875" style="55" customWidth="1"/>
    <col min="2808" max="2808" width="13.85546875" style="55" customWidth="1"/>
    <col min="2809" max="2810" width="6" style="55" customWidth="1"/>
    <col min="2811" max="2811" width="11.28515625" style="55" customWidth="1"/>
    <col min="2812" max="2813" width="4.5703125" style="55" customWidth="1"/>
    <col min="2814" max="2814" width="11.28515625" style="55" customWidth="1"/>
    <col min="2815" max="2816" width="5" style="55" customWidth="1"/>
    <col min="2817" max="2818" width="7" style="55"/>
    <col min="2819" max="2819" width="45.7109375" style="55" customWidth="1"/>
    <col min="2820" max="2822" width="10.5703125" style="55" customWidth="1"/>
    <col min="2823" max="3055" width="7" style="55"/>
    <col min="3056" max="3060" width="11.28515625" style="55" customWidth="1"/>
    <col min="3061" max="3063" width="2.85546875" style="55" customWidth="1"/>
    <col min="3064" max="3064" width="13.85546875" style="55" customWidth="1"/>
    <col min="3065" max="3066" width="6" style="55" customWidth="1"/>
    <col min="3067" max="3067" width="11.28515625" style="55" customWidth="1"/>
    <col min="3068" max="3069" width="4.5703125" style="55" customWidth="1"/>
    <col min="3070" max="3070" width="11.28515625" style="55" customWidth="1"/>
    <col min="3071" max="3072" width="5" style="55" customWidth="1"/>
    <col min="3073" max="3074" width="7" style="55"/>
    <col min="3075" max="3075" width="45.7109375" style="55" customWidth="1"/>
    <col min="3076" max="3078" width="10.5703125" style="55" customWidth="1"/>
    <col min="3079" max="3311" width="7" style="55"/>
    <col min="3312" max="3316" width="11.28515625" style="55" customWidth="1"/>
    <col min="3317" max="3319" width="2.85546875" style="55" customWidth="1"/>
    <col min="3320" max="3320" width="13.85546875" style="55" customWidth="1"/>
    <col min="3321" max="3322" width="6" style="55" customWidth="1"/>
    <col min="3323" max="3323" width="11.28515625" style="55" customWidth="1"/>
    <col min="3324" max="3325" width="4.5703125" style="55" customWidth="1"/>
    <col min="3326" max="3326" width="11.28515625" style="55" customWidth="1"/>
    <col min="3327" max="3328" width="5" style="55" customWidth="1"/>
    <col min="3329" max="3330" width="7" style="55"/>
    <col min="3331" max="3331" width="45.7109375" style="55" customWidth="1"/>
    <col min="3332" max="3334" width="10.5703125" style="55" customWidth="1"/>
    <col min="3335" max="3567" width="7" style="55"/>
    <col min="3568" max="3572" width="11.28515625" style="55" customWidth="1"/>
    <col min="3573" max="3575" width="2.85546875" style="55" customWidth="1"/>
    <col min="3576" max="3576" width="13.85546875" style="55" customWidth="1"/>
    <col min="3577" max="3578" width="6" style="55" customWidth="1"/>
    <col min="3579" max="3579" width="11.28515625" style="55" customWidth="1"/>
    <col min="3580" max="3581" width="4.5703125" style="55" customWidth="1"/>
    <col min="3582" max="3582" width="11.28515625" style="55" customWidth="1"/>
    <col min="3583" max="3584" width="5" style="55" customWidth="1"/>
    <col min="3585" max="3586" width="7" style="55"/>
    <col min="3587" max="3587" width="45.7109375" style="55" customWidth="1"/>
    <col min="3588" max="3590" width="10.5703125" style="55" customWidth="1"/>
    <col min="3591" max="3823" width="7" style="55"/>
    <col min="3824" max="3828" width="11.28515625" style="55" customWidth="1"/>
    <col min="3829" max="3831" width="2.85546875" style="55" customWidth="1"/>
    <col min="3832" max="3832" width="13.85546875" style="55" customWidth="1"/>
    <col min="3833" max="3834" width="6" style="55" customWidth="1"/>
    <col min="3835" max="3835" width="11.28515625" style="55" customWidth="1"/>
    <col min="3836" max="3837" width="4.5703125" style="55" customWidth="1"/>
    <col min="3838" max="3838" width="11.28515625" style="55" customWidth="1"/>
    <col min="3839" max="3840" width="5" style="55" customWidth="1"/>
    <col min="3841" max="3842" width="7" style="55"/>
    <col min="3843" max="3843" width="45.7109375" style="55" customWidth="1"/>
    <col min="3844" max="3846" width="10.5703125" style="55" customWidth="1"/>
    <col min="3847" max="4079" width="7" style="55"/>
    <col min="4080" max="4084" width="11.28515625" style="55" customWidth="1"/>
    <col min="4085" max="4087" width="2.85546875" style="55" customWidth="1"/>
    <col min="4088" max="4088" width="13.85546875" style="55" customWidth="1"/>
    <col min="4089" max="4090" width="6" style="55" customWidth="1"/>
    <col min="4091" max="4091" width="11.28515625" style="55" customWidth="1"/>
    <col min="4092" max="4093" width="4.5703125" style="55" customWidth="1"/>
    <col min="4094" max="4094" width="11.28515625" style="55" customWidth="1"/>
    <col min="4095" max="4096" width="5" style="55" customWidth="1"/>
    <col min="4097" max="4098" width="7" style="55"/>
    <col min="4099" max="4099" width="45.7109375" style="55" customWidth="1"/>
    <col min="4100" max="4102" width="10.5703125" style="55" customWidth="1"/>
    <col min="4103" max="4335" width="7" style="55"/>
    <col min="4336" max="4340" width="11.28515625" style="55" customWidth="1"/>
    <col min="4341" max="4343" width="2.85546875" style="55" customWidth="1"/>
    <col min="4344" max="4344" width="13.85546875" style="55" customWidth="1"/>
    <col min="4345" max="4346" width="6" style="55" customWidth="1"/>
    <col min="4347" max="4347" width="11.28515625" style="55" customWidth="1"/>
    <col min="4348" max="4349" width="4.5703125" style="55" customWidth="1"/>
    <col min="4350" max="4350" width="11.28515625" style="55" customWidth="1"/>
    <col min="4351" max="4352" width="5" style="55" customWidth="1"/>
    <col min="4353" max="4354" width="7" style="55"/>
    <col min="4355" max="4355" width="45.7109375" style="55" customWidth="1"/>
    <col min="4356" max="4358" width="10.5703125" style="55" customWidth="1"/>
    <col min="4359" max="4591" width="7" style="55"/>
    <col min="4592" max="4596" width="11.28515625" style="55" customWidth="1"/>
    <col min="4597" max="4599" width="2.85546875" style="55" customWidth="1"/>
    <col min="4600" max="4600" width="13.85546875" style="55" customWidth="1"/>
    <col min="4601" max="4602" width="6" style="55" customWidth="1"/>
    <col min="4603" max="4603" width="11.28515625" style="55" customWidth="1"/>
    <col min="4604" max="4605" width="4.5703125" style="55" customWidth="1"/>
    <col min="4606" max="4606" width="11.28515625" style="55" customWidth="1"/>
    <col min="4607" max="4608" width="5" style="55" customWidth="1"/>
    <col min="4609" max="4610" width="7" style="55"/>
    <col min="4611" max="4611" width="45.7109375" style="55" customWidth="1"/>
    <col min="4612" max="4614" width="10.5703125" style="55" customWidth="1"/>
    <col min="4615" max="4847" width="7" style="55"/>
    <col min="4848" max="4852" width="11.28515625" style="55" customWidth="1"/>
    <col min="4853" max="4855" width="2.85546875" style="55" customWidth="1"/>
    <col min="4856" max="4856" width="13.85546875" style="55" customWidth="1"/>
    <col min="4857" max="4858" width="6" style="55" customWidth="1"/>
    <col min="4859" max="4859" width="11.28515625" style="55" customWidth="1"/>
    <col min="4860" max="4861" width="4.5703125" style="55" customWidth="1"/>
    <col min="4862" max="4862" width="11.28515625" style="55" customWidth="1"/>
    <col min="4863" max="4864" width="5" style="55" customWidth="1"/>
    <col min="4865" max="4866" width="7" style="55"/>
    <col min="4867" max="4867" width="45.7109375" style="55" customWidth="1"/>
    <col min="4868" max="4870" width="10.5703125" style="55" customWidth="1"/>
    <col min="4871" max="5103" width="7" style="55"/>
    <col min="5104" max="5108" width="11.28515625" style="55" customWidth="1"/>
    <col min="5109" max="5111" width="2.85546875" style="55" customWidth="1"/>
    <col min="5112" max="5112" width="13.85546875" style="55" customWidth="1"/>
    <col min="5113" max="5114" width="6" style="55" customWidth="1"/>
    <col min="5115" max="5115" width="11.28515625" style="55" customWidth="1"/>
    <col min="5116" max="5117" width="4.5703125" style="55" customWidth="1"/>
    <col min="5118" max="5118" width="11.28515625" style="55" customWidth="1"/>
    <col min="5119" max="5120" width="5" style="55" customWidth="1"/>
    <col min="5121" max="5122" width="7" style="55"/>
    <col min="5123" max="5123" width="45.7109375" style="55" customWidth="1"/>
    <col min="5124" max="5126" width="10.5703125" style="55" customWidth="1"/>
    <col min="5127" max="5359" width="7" style="55"/>
    <col min="5360" max="5364" width="11.28515625" style="55" customWidth="1"/>
    <col min="5365" max="5367" width="2.85546875" style="55" customWidth="1"/>
    <col min="5368" max="5368" width="13.85546875" style="55" customWidth="1"/>
    <col min="5369" max="5370" width="6" style="55" customWidth="1"/>
    <col min="5371" max="5371" width="11.28515625" style="55" customWidth="1"/>
    <col min="5372" max="5373" width="4.5703125" style="55" customWidth="1"/>
    <col min="5374" max="5374" width="11.28515625" style="55" customWidth="1"/>
    <col min="5375" max="5376" width="5" style="55" customWidth="1"/>
    <col min="5377" max="5378" width="7" style="55"/>
    <col min="5379" max="5379" width="45.7109375" style="55" customWidth="1"/>
    <col min="5380" max="5382" width="10.5703125" style="55" customWidth="1"/>
    <col min="5383" max="5615" width="7" style="55"/>
    <col min="5616" max="5620" width="11.28515625" style="55" customWidth="1"/>
    <col min="5621" max="5623" width="2.85546875" style="55" customWidth="1"/>
    <col min="5624" max="5624" width="13.85546875" style="55" customWidth="1"/>
    <col min="5625" max="5626" width="6" style="55" customWidth="1"/>
    <col min="5627" max="5627" width="11.28515625" style="55" customWidth="1"/>
    <col min="5628" max="5629" width="4.5703125" style="55" customWidth="1"/>
    <col min="5630" max="5630" width="11.28515625" style="55" customWidth="1"/>
    <col min="5631" max="5632" width="5" style="55" customWidth="1"/>
    <col min="5633" max="5634" width="7" style="55"/>
    <col min="5635" max="5635" width="45.7109375" style="55" customWidth="1"/>
    <col min="5636" max="5638" width="10.5703125" style="55" customWidth="1"/>
    <col min="5639" max="5871" width="7" style="55"/>
    <col min="5872" max="5876" width="11.28515625" style="55" customWidth="1"/>
    <col min="5877" max="5879" width="2.85546875" style="55" customWidth="1"/>
    <col min="5880" max="5880" width="13.85546875" style="55" customWidth="1"/>
    <col min="5881" max="5882" width="6" style="55" customWidth="1"/>
    <col min="5883" max="5883" width="11.28515625" style="55" customWidth="1"/>
    <col min="5884" max="5885" width="4.5703125" style="55" customWidth="1"/>
    <col min="5886" max="5886" width="11.28515625" style="55" customWidth="1"/>
    <col min="5887" max="5888" width="5" style="55" customWidth="1"/>
    <col min="5889" max="5890" width="7" style="55"/>
    <col min="5891" max="5891" width="45.7109375" style="55" customWidth="1"/>
    <col min="5892" max="5894" width="10.5703125" style="55" customWidth="1"/>
    <col min="5895" max="6127" width="7" style="55"/>
    <col min="6128" max="6132" width="11.28515625" style="55" customWidth="1"/>
    <col min="6133" max="6135" width="2.85546875" style="55" customWidth="1"/>
    <col min="6136" max="6136" width="13.85546875" style="55" customWidth="1"/>
    <col min="6137" max="6138" width="6" style="55" customWidth="1"/>
    <col min="6139" max="6139" width="11.28515625" style="55" customWidth="1"/>
    <col min="6140" max="6141" width="4.5703125" style="55" customWidth="1"/>
    <col min="6142" max="6142" width="11.28515625" style="55" customWidth="1"/>
    <col min="6143" max="6144" width="5" style="55" customWidth="1"/>
    <col min="6145" max="6146" width="7" style="55"/>
    <col min="6147" max="6147" width="45.7109375" style="55" customWidth="1"/>
    <col min="6148" max="6150" width="10.5703125" style="55" customWidth="1"/>
    <col min="6151" max="6383" width="7" style="55"/>
    <col min="6384" max="6388" width="11.28515625" style="55" customWidth="1"/>
    <col min="6389" max="6391" width="2.85546875" style="55" customWidth="1"/>
    <col min="6392" max="6392" width="13.85546875" style="55" customWidth="1"/>
    <col min="6393" max="6394" width="6" style="55" customWidth="1"/>
    <col min="6395" max="6395" width="11.28515625" style="55" customWidth="1"/>
    <col min="6396" max="6397" width="4.5703125" style="55" customWidth="1"/>
    <col min="6398" max="6398" width="11.28515625" style="55" customWidth="1"/>
    <col min="6399" max="6400" width="5" style="55" customWidth="1"/>
    <col min="6401" max="6402" width="7" style="55"/>
    <col min="6403" max="6403" width="45.7109375" style="55" customWidth="1"/>
    <col min="6404" max="6406" width="10.5703125" style="55" customWidth="1"/>
    <col min="6407" max="6639" width="7" style="55"/>
    <col min="6640" max="6644" width="11.28515625" style="55" customWidth="1"/>
    <col min="6645" max="6647" width="2.85546875" style="55" customWidth="1"/>
    <col min="6648" max="6648" width="13.85546875" style="55" customWidth="1"/>
    <col min="6649" max="6650" width="6" style="55" customWidth="1"/>
    <col min="6651" max="6651" width="11.28515625" style="55" customWidth="1"/>
    <col min="6652" max="6653" width="4.5703125" style="55" customWidth="1"/>
    <col min="6654" max="6654" width="11.28515625" style="55" customWidth="1"/>
    <col min="6655" max="6656" width="5" style="55" customWidth="1"/>
    <col min="6657" max="6658" width="7" style="55"/>
    <col min="6659" max="6659" width="45.7109375" style="55" customWidth="1"/>
    <col min="6660" max="6662" width="10.5703125" style="55" customWidth="1"/>
    <col min="6663" max="6895" width="7" style="55"/>
    <col min="6896" max="6900" width="11.28515625" style="55" customWidth="1"/>
    <col min="6901" max="6903" width="2.85546875" style="55" customWidth="1"/>
    <col min="6904" max="6904" width="13.85546875" style="55" customWidth="1"/>
    <col min="6905" max="6906" width="6" style="55" customWidth="1"/>
    <col min="6907" max="6907" width="11.28515625" style="55" customWidth="1"/>
    <col min="6908" max="6909" width="4.5703125" style="55" customWidth="1"/>
    <col min="6910" max="6910" width="11.28515625" style="55" customWidth="1"/>
    <col min="6911" max="6912" width="5" style="55" customWidth="1"/>
    <col min="6913" max="6914" width="7" style="55"/>
    <col min="6915" max="6915" width="45.7109375" style="55" customWidth="1"/>
    <col min="6916" max="6918" width="10.5703125" style="55" customWidth="1"/>
    <col min="6919" max="7151" width="7" style="55"/>
    <col min="7152" max="7156" width="11.28515625" style="55" customWidth="1"/>
    <col min="7157" max="7159" width="2.85546875" style="55" customWidth="1"/>
    <col min="7160" max="7160" width="13.85546875" style="55" customWidth="1"/>
    <col min="7161" max="7162" width="6" style="55" customWidth="1"/>
    <col min="7163" max="7163" width="11.28515625" style="55" customWidth="1"/>
    <col min="7164" max="7165" width="4.5703125" style="55" customWidth="1"/>
    <col min="7166" max="7166" width="11.28515625" style="55" customWidth="1"/>
    <col min="7167" max="7168" width="5" style="55" customWidth="1"/>
    <col min="7169" max="7170" width="7" style="55"/>
    <col min="7171" max="7171" width="45.7109375" style="55" customWidth="1"/>
    <col min="7172" max="7174" width="10.5703125" style="55" customWidth="1"/>
    <col min="7175" max="7407" width="7" style="55"/>
    <col min="7408" max="7412" width="11.28515625" style="55" customWidth="1"/>
    <col min="7413" max="7415" width="2.85546875" style="55" customWidth="1"/>
    <col min="7416" max="7416" width="13.85546875" style="55" customWidth="1"/>
    <col min="7417" max="7418" width="6" style="55" customWidth="1"/>
    <col min="7419" max="7419" width="11.28515625" style="55" customWidth="1"/>
    <col min="7420" max="7421" width="4.5703125" style="55" customWidth="1"/>
    <col min="7422" max="7422" width="11.28515625" style="55" customWidth="1"/>
    <col min="7423" max="7424" width="5" style="55" customWidth="1"/>
    <col min="7425" max="7426" width="7" style="55"/>
    <col min="7427" max="7427" width="45.7109375" style="55" customWidth="1"/>
    <col min="7428" max="7430" width="10.5703125" style="55" customWidth="1"/>
    <col min="7431" max="7663" width="7" style="55"/>
    <col min="7664" max="7668" width="11.28515625" style="55" customWidth="1"/>
    <col min="7669" max="7671" width="2.85546875" style="55" customWidth="1"/>
    <col min="7672" max="7672" width="13.85546875" style="55" customWidth="1"/>
    <col min="7673" max="7674" width="6" style="55" customWidth="1"/>
    <col min="7675" max="7675" width="11.28515625" style="55" customWidth="1"/>
    <col min="7676" max="7677" width="4.5703125" style="55" customWidth="1"/>
    <col min="7678" max="7678" width="11.28515625" style="55" customWidth="1"/>
    <col min="7679" max="7680" width="5" style="55" customWidth="1"/>
    <col min="7681" max="7682" width="7" style="55"/>
    <col min="7683" max="7683" width="45.7109375" style="55" customWidth="1"/>
    <col min="7684" max="7686" width="10.5703125" style="55" customWidth="1"/>
    <col min="7687" max="7919" width="7" style="55"/>
    <col min="7920" max="7924" width="11.28515625" style="55" customWidth="1"/>
    <col min="7925" max="7927" width="2.85546875" style="55" customWidth="1"/>
    <col min="7928" max="7928" width="13.85546875" style="55" customWidth="1"/>
    <col min="7929" max="7930" width="6" style="55" customWidth="1"/>
    <col min="7931" max="7931" width="11.28515625" style="55" customWidth="1"/>
    <col min="7932" max="7933" width="4.5703125" style="55" customWidth="1"/>
    <col min="7934" max="7934" width="11.28515625" style="55" customWidth="1"/>
    <col min="7935" max="7936" width="5" style="55" customWidth="1"/>
    <col min="7937" max="7938" width="7" style="55"/>
    <col min="7939" max="7939" width="45.7109375" style="55" customWidth="1"/>
    <col min="7940" max="7942" width="10.5703125" style="55" customWidth="1"/>
    <col min="7943" max="8175" width="7" style="55"/>
    <col min="8176" max="8180" width="11.28515625" style="55" customWidth="1"/>
    <col min="8181" max="8183" width="2.85546875" style="55" customWidth="1"/>
    <col min="8184" max="8184" width="13.85546875" style="55" customWidth="1"/>
    <col min="8185" max="8186" width="6" style="55" customWidth="1"/>
    <col min="8187" max="8187" width="11.28515625" style="55" customWidth="1"/>
    <col min="8188" max="8189" width="4.5703125" style="55" customWidth="1"/>
    <col min="8190" max="8190" width="11.28515625" style="55" customWidth="1"/>
    <col min="8191" max="8192" width="5" style="55" customWidth="1"/>
    <col min="8193" max="8194" width="7" style="55"/>
    <col min="8195" max="8195" width="45.7109375" style="55" customWidth="1"/>
    <col min="8196" max="8198" width="10.5703125" style="55" customWidth="1"/>
    <col min="8199" max="8431" width="7" style="55"/>
    <col min="8432" max="8436" width="11.28515625" style="55" customWidth="1"/>
    <col min="8437" max="8439" width="2.85546875" style="55" customWidth="1"/>
    <col min="8440" max="8440" width="13.85546875" style="55" customWidth="1"/>
    <col min="8441" max="8442" width="6" style="55" customWidth="1"/>
    <col min="8443" max="8443" width="11.28515625" style="55" customWidth="1"/>
    <col min="8444" max="8445" width="4.5703125" style="55" customWidth="1"/>
    <col min="8446" max="8446" width="11.28515625" style="55" customWidth="1"/>
    <col min="8447" max="8448" width="5" style="55" customWidth="1"/>
    <col min="8449" max="8450" width="7" style="55"/>
    <col min="8451" max="8451" width="45.7109375" style="55" customWidth="1"/>
    <col min="8452" max="8454" width="10.5703125" style="55" customWidth="1"/>
    <col min="8455" max="8687" width="7" style="55"/>
    <col min="8688" max="8692" width="11.28515625" style="55" customWidth="1"/>
    <col min="8693" max="8695" width="2.85546875" style="55" customWidth="1"/>
    <col min="8696" max="8696" width="13.85546875" style="55" customWidth="1"/>
    <col min="8697" max="8698" width="6" style="55" customWidth="1"/>
    <col min="8699" max="8699" width="11.28515625" style="55" customWidth="1"/>
    <col min="8700" max="8701" width="4.5703125" style="55" customWidth="1"/>
    <col min="8702" max="8702" width="11.28515625" style="55" customWidth="1"/>
    <col min="8703" max="8704" width="5" style="55" customWidth="1"/>
    <col min="8705" max="8706" width="7" style="55"/>
    <col min="8707" max="8707" width="45.7109375" style="55" customWidth="1"/>
    <col min="8708" max="8710" width="10.5703125" style="55" customWidth="1"/>
    <col min="8711" max="8943" width="7" style="55"/>
    <col min="8944" max="8948" width="11.28515625" style="55" customWidth="1"/>
    <col min="8949" max="8951" width="2.85546875" style="55" customWidth="1"/>
    <col min="8952" max="8952" width="13.85546875" style="55" customWidth="1"/>
    <col min="8953" max="8954" width="6" style="55" customWidth="1"/>
    <col min="8955" max="8955" width="11.28515625" style="55" customWidth="1"/>
    <col min="8956" max="8957" width="4.5703125" style="55" customWidth="1"/>
    <col min="8958" max="8958" width="11.28515625" style="55" customWidth="1"/>
    <col min="8959" max="8960" width="5" style="55" customWidth="1"/>
    <col min="8961" max="8962" width="7" style="55"/>
    <col min="8963" max="8963" width="45.7109375" style="55" customWidth="1"/>
    <col min="8964" max="8966" width="10.5703125" style="55" customWidth="1"/>
    <col min="8967" max="9199" width="7" style="55"/>
    <col min="9200" max="9204" width="11.28515625" style="55" customWidth="1"/>
    <col min="9205" max="9207" width="2.85546875" style="55" customWidth="1"/>
    <col min="9208" max="9208" width="13.85546875" style="55" customWidth="1"/>
    <col min="9209" max="9210" width="6" style="55" customWidth="1"/>
    <col min="9211" max="9211" width="11.28515625" style="55" customWidth="1"/>
    <col min="9212" max="9213" width="4.5703125" style="55" customWidth="1"/>
    <col min="9214" max="9214" width="11.28515625" style="55" customWidth="1"/>
    <col min="9215" max="9216" width="5" style="55" customWidth="1"/>
    <col min="9217" max="9218" width="7" style="55"/>
    <col min="9219" max="9219" width="45.7109375" style="55" customWidth="1"/>
    <col min="9220" max="9222" width="10.5703125" style="55" customWidth="1"/>
    <col min="9223" max="9455" width="7" style="55"/>
    <col min="9456" max="9460" width="11.28515625" style="55" customWidth="1"/>
    <col min="9461" max="9463" width="2.85546875" style="55" customWidth="1"/>
    <col min="9464" max="9464" width="13.85546875" style="55" customWidth="1"/>
    <col min="9465" max="9466" width="6" style="55" customWidth="1"/>
    <col min="9467" max="9467" width="11.28515625" style="55" customWidth="1"/>
    <col min="9468" max="9469" width="4.5703125" style="55" customWidth="1"/>
    <col min="9470" max="9470" width="11.28515625" style="55" customWidth="1"/>
    <col min="9471" max="9472" width="5" style="55" customWidth="1"/>
    <col min="9473" max="9474" width="7" style="55"/>
    <col min="9475" max="9475" width="45.7109375" style="55" customWidth="1"/>
    <col min="9476" max="9478" width="10.5703125" style="55" customWidth="1"/>
    <col min="9479" max="9711" width="7" style="55"/>
    <col min="9712" max="9716" width="11.28515625" style="55" customWidth="1"/>
    <col min="9717" max="9719" width="2.85546875" style="55" customWidth="1"/>
    <col min="9720" max="9720" width="13.85546875" style="55" customWidth="1"/>
    <col min="9721" max="9722" width="6" style="55" customWidth="1"/>
    <col min="9723" max="9723" width="11.28515625" style="55" customWidth="1"/>
    <col min="9724" max="9725" width="4.5703125" style="55" customWidth="1"/>
    <col min="9726" max="9726" width="11.28515625" style="55" customWidth="1"/>
    <col min="9727" max="9728" width="5" style="55" customWidth="1"/>
    <col min="9729" max="9730" width="7" style="55"/>
    <col min="9731" max="9731" width="45.7109375" style="55" customWidth="1"/>
    <col min="9732" max="9734" width="10.5703125" style="55" customWidth="1"/>
    <col min="9735" max="9967" width="7" style="55"/>
    <col min="9968" max="9972" width="11.28515625" style="55" customWidth="1"/>
    <col min="9973" max="9975" width="2.85546875" style="55" customWidth="1"/>
    <col min="9976" max="9976" width="13.85546875" style="55" customWidth="1"/>
    <col min="9977" max="9978" width="6" style="55" customWidth="1"/>
    <col min="9979" max="9979" width="11.28515625" style="55" customWidth="1"/>
    <col min="9980" max="9981" width="4.5703125" style="55" customWidth="1"/>
    <col min="9982" max="9982" width="11.28515625" style="55" customWidth="1"/>
    <col min="9983" max="9984" width="5" style="55" customWidth="1"/>
    <col min="9985" max="9986" width="7" style="55"/>
    <col min="9987" max="9987" width="45.7109375" style="55" customWidth="1"/>
    <col min="9988" max="9990" width="10.5703125" style="55" customWidth="1"/>
    <col min="9991" max="10223" width="7" style="55"/>
    <col min="10224" max="10228" width="11.28515625" style="55" customWidth="1"/>
    <col min="10229" max="10231" width="2.85546875" style="55" customWidth="1"/>
    <col min="10232" max="10232" width="13.85546875" style="55" customWidth="1"/>
    <col min="10233" max="10234" width="6" style="55" customWidth="1"/>
    <col min="10235" max="10235" width="11.28515625" style="55" customWidth="1"/>
    <col min="10236" max="10237" width="4.5703125" style="55" customWidth="1"/>
    <col min="10238" max="10238" width="11.28515625" style="55" customWidth="1"/>
    <col min="10239" max="10240" width="5" style="55" customWidth="1"/>
    <col min="10241" max="10242" width="7" style="55"/>
    <col min="10243" max="10243" width="45.7109375" style="55" customWidth="1"/>
    <col min="10244" max="10246" width="10.5703125" style="55" customWidth="1"/>
    <col min="10247" max="10479" width="7" style="55"/>
    <col min="10480" max="10484" width="11.28515625" style="55" customWidth="1"/>
    <col min="10485" max="10487" width="2.85546875" style="55" customWidth="1"/>
    <col min="10488" max="10488" width="13.85546875" style="55" customWidth="1"/>
    <col min="10489" max="10490" width="6" style="55" customWidth="1"/>
    <col min="10491" max="10491" width="11.28515625" style="55" customWidth="1"/>
    <col min="10492" max="10493" width="4.5703125" style="55" customWidth="1"/>
    <col min="10494" max="10494" width="11.28515625" style="55" customWidth="1"/>
    <col min="10495" max="10496" width="5" style="55" customWidth="1"/>
    <col min="10497" max="10498" width="7" style="55"/>
    <col min="10499" max="10499" width="45.7109375" style="55" customWidth="1"/>
    <col min="10500" max="10502" width="10.5703125" style="55" customWidth="1"/>
    <col min="10503" max="10735" width="7" style="55"/>
    <col min="10736" max="10740" width="11.28515625" style="55" customWidth="1"/>
    <col min="10741" max="10743" width="2.85546875" style="55" customWidth="1"/>
    <col min="10744" max="10744" width="13.85546875" style="55" customWidth="1"/>
    <col min="10745" max="10746" width="6" style="55" customWidth="1"/>
    <col min="10747" max="10747" width="11.28515625" style="55" customWidth="1"/>
    <col min="10748" max="10749" width="4.5703125" style="55" customWidth="1"/>
    <col min="10750" max="10750" width="11.28515625" style="55" customWidth="1"/>
    <col min="10751" max="10752" width="5" style="55" customWidth="1"/>
    <col min="10753" max="10754" width="7" style="55"/>
    <col min="10755" max="10755" width="45.7109375" style="55" customWidth="1"/>
    <col min="10756" max="10758" width="10.5703125" style="55" customWidth="1"/>
    <col min="10759" max="10991" width="7" style="55"/>
    <col min="10992" max="10996" width="11.28515625" style="55" customWidth="1"/>
    <col min="10997" max="10999" width="2.85546875" style="55" customWidth="1"/>
    <col min="11000" max="11000" width="13.85546875" style="55" customWidth="1"/>
    <col min="11001" max="11002" width="6" style="55" customWidth="1"/>
    <col min="11003" max="11003" width="11.28515625" style="55" customWidth="1"/>
    <col min="11004" max="11005" width="4.5703125" style="55" customWidth="1"/>
    <col min="11006" max="11006" width="11.28515625" style="55" customWidth="1"/>
    <col min="11007" max="11008" width="5" style="55" customWidth="1"/>
    <col min="11009" max="11010" width="7" style="55"/>
    <col min="11011" max="11011" width="45.7109375" style="55" customWidth="1"/>
    <col min="11012" max="11014" width="10.5703125" style="55" customWidth="1"/>
    <col min="11015" max="11247" width="7" style="55"/>
    <col min="11248" max="11252" width="11.28515625" style="55" customWidth="1"/>
    <col min="11253" max="11255" width="2.85546875" style="55" customWidth="1"/>
    <col min="11256" max="11256" width="13.85546875" style="55" customWidth="1"/>
    <col min="11257" max="11258" width="6" style="55" customWidth="1"/>
    <col min="11259" max="11259" width="11.28515625" style="55" customWidth="1"/>
    <col min="11260" max="11261" width="4.5703125" style="55" customWidth="1"/>
    <col min="11262" max="11262" width="11.28515625" style="55" customWidth="1"/>
    <col min="11263" max="11264" width="5" style="55" customWidth="1"/>
    <col min="11265" max="11266" width="7" style="55"/>
    <col min="11267" max="11267" width="45.7109375" style="55" customWidth="1"/>
    <col min="11268" max="11270" width="10.5703125" style="55" customWidth="1"/>
    <col min="11271" max="11503" width="7" style="55"/>
    <col min="11504" max="11508" width="11.28515625" style="55" customWidth="1"/>
    <col min="11509" max="11511" width="2.85546875" style="55" customWidth="1"/>
    <col min="11512" max="11512" width="13.85546875" style="55" customWidth="1"/>
    <col min="11513" max="11514" width="6" style="55" customWidth="1"/>
    <col min="11515" max="11515" width="11.28515625" style="55" customWidth="1"/>
    <col min="11516" max="11517" width="4.5703125" style="55" customWidth="1"/>
    <col min="11518" max="11518" width="11.28515625" style="55" customWidth="1"/>
    <col min="11519" max="11520" width="5" style="55" customWidth="1"/>
    <col min="11521" max="11522" width="7" style="55"/>
    <col min="11523" max="11523" width="45.7109375" style="55" customWidth="1"/>
    <col min="11524" max="11526" width="10.5703125" style="55" customWidth="1"/>
    <col min="11527" max="11759" width="7" style="55"/>
    <col min="11760" max="11764" width="11.28515625" style="55" customWidth="1"/>
    <col min="11765" max="11767" width="2.85546875" style="55" customWidth="1"/>
    <col min="11768" max="11768" width="13.85546875" style="55" customWidth="1"/>
    <col min="11769" max="11770" width="6" style="55" customWidth="1"/>
    <col min="11771" max="11771" width="11.28515625" style="55" customWidth="1"/>
    <col min="11772" max="11773" width="4.5703125" style="55" customWidth="1"/>
    <col min="11774" max="11774" width="11.28515625" style="55" customWidth="1"/>
    <col min="11775" max="11776" width="5" style="55" customWidth="1"/>
    <col min="11777" max="11778" width="7" style="55"/>
    <col min="11779" max="11779" width="45.7109375" style="55" customWidth="1"/>
    <col min="11780" max="11782" width="10.5703125" style="55" customWidth="1"/>
    <col min="11783" max="12015" width="7" style="55"/>
    <col min="12016" max="12020" width="11.28515625" style="55" customWidth="1"/>
    <col min="12021" max="12023" width="2.85546875" style="55" customWidth="1"/>
    <col min="12024" max="12024" width="13.85546875" style="55" customWidth="1"/>
    <col min="12025" max="12026" width="6" style="55" customWidth="1"/>
    <col min="12027" max="12027" width="11.28515625" style="55" customWidth="1"/>
    <col min="12028" max="12029" width="4.5703125" style="55" customWidth="1"/>
    <col min="12030" max="12030" width="11.28515625" style="55" customWidth="1"/>
    <col min="12031" max="12032" width="5" style="55" customWidth="1"/>
    <col min="12033" max="12034" width="7" style="55"/>
    <col min="12035" max="12035" width="45.7109375" style="55" customWidth="1"/>
    <col min="12036" max="12038" width="10.5703125" style="55" customWidth="1"/>
    <col min="12039" max="12271" width="7" style="55"/>
    <col min="12272" max="12276" width="11.28515625" style="55" customWidth="1"/>
    <col min="12277" max="12279" width="2.85546875" style="55" customWidth="1"/>
    <col min="12280" max="12280" width="13.85546875" style="55" customWidth="1"/>
    <col min="12281" max="12282" width="6" style="55" customWidth="1"/>
    <col min="12283" max="12283" width="11.28515625" style="55" customWidth="1"/>
    <col min="12284" max="12285" width="4.5703125" style="55" customWidth="1"/>
    <col min="12286" max="12286" width="11.28515625" style="55" customWidth="1"/>
    <col min="12287" max="12288" width="5" style="55" customWidth="1"/>
    <col min="12289" max="12290" width="7" style="55"/>
    <col min="12291" max="12291" width="45.7109375" style="55" customWidth="1"/>
    <col min="12292" max="12294" width="10.5703125" style="55" customWidth="1"/>
    <col min="12295" max="12527" width="7" style="55"/>
    <col min="12528" max="12532" width="11.28515625" style="55" customWidth="1"/>
    <col min="12533" max="12535" width="2.85546875" style="55" customWidth="1"/>
    <col min="12536" max="12536" width="13.85546875" style="55" customWidth="1"/>
    <col min="12537" max="12538" width="6" style="55" customWidth="1"/>
    <col min="12539" max="12539" width="11.28515625" style="55" customWidth="1"/>
    <col min="12540" max="12541" width="4.5703125" style="55" customWidth="1"/>
    <col min="12542" max="12542" width="11.28515625" style="55" customWidth="1"/>
    <col min="12543" max="12544" width="5" style="55" customWidth="1"/>
    <col min="12545" max="12546" width="7" style="55"/>
    <col min="12547" max="12547" width="45.7109375" style="55" customWidth="1"/>
    <col min="12548" max="12550" width="10.5703125" style="55" customWidth="1"/>
    <col min="12551" max="12783" width="7" style="55"/>
    <col min="12784" max="12788" width="11.28515625" style="55" customWidth="1"/>
    <col min="12789" max="12791" width="2.85546875" style="55" customWidth="1"/>
    <col min="12792" max="12792" width="13.85546875" style="55" customWidth="1"/>
    <col min="12793" max="12794" width="6" style="55" customWidth="1"/>
    <col min="12795" max="12795" width="11.28515625" style="55" customWidth="1"/>
    <col min="12796" max="12797" width="4.5703125" style="55" customWidth="1"/>
    <col min="12798" max="12798" width="11.28515625" style="55" customWidth="1"/>
    <col min="12799" max="12800" width="5" style="55" customWidth="1"/>
    <col min="12801" max="12802" width="7" style="55"/>
    <col min="12803" max="12803" width="45.7109375" style="55" customWidth="1"/>
    <col min="12804" max="12806" width="10.5703125" style="55" customWidth="1"/>
    <col min="12807" max="13039" width="7" style="55"/>
    <col min="13040" max="13044" width="11.28515625" style="55" customWidth="1"/>
    <col min="13045" max="13047" width="2.85546875" style="55" customWidth="1"/>
    <col min="13048" max="13048" width="13.85546875" style="55" customWidth="1"/>
    <col min="13049" max="13050" width="6" style="55" customWidth="1"/>
    <col min="13051" max="13051" width="11.28515625" style="55" customWidth="1"/>
    <col min="13052" max="13053" width="4.5703125" style="55" customWidth="1"/>
    <col min="13054" max="13054" width="11.28515625" style="55" customWidth="1"/>
    <col min="13055" max="13056" width="5" style="55" customWidth="1"/>
    <col min="13057" max="13058" width="7" style="55"/>
    <col min="13059" max="13059" width="45.7109375" style="55" customWidth="1"/>
    <col min="13060" max="13062" width="10.5703125" style="55" customWidth="1"/>
    <col min="13063" max="13295" width="7" style="55"/>
    <col min="13296" max="13300" width="11.28515625" style="55" customWidth="1"/>
    <col min="13301" max="13303" width="2.85546875" style="55" customWidth="1"/>
    <col min="13304" max="13304" width="13.85546875" style="55" customWidth="1"/>
    <col min="13305" max="13306" width="6" style="55" customWidth="1"/>
    <col min="13307" max="13307" width="11.28515625" style="55" customWidth="1"/>
    <col min="13308" max="13309" width="4.5703125" style="55" customWidth="1"/>
    <col min="13310" max="13310" width="11.28515625" style="55" customWidth="1"/>
    <col min="13311" max="13312" width="5" style="55" customWidth="1"/>
    <col min="13313" max="13314" width="7" style="55"/>
    <col min="13315" max="13315" width="45.7109375" style="55" customWidth="1"/>
    <col min="13316" max="13318" width="10.5703125" style="55" customWidth="1"/>
    <col min="13319" max="13551" width="7" style="55"/>
    <col min="13552" max="13556" width="11.28515625" style="55" customWidth="1"/>
    <col min="13557" max="13559" width="2.85546875" style="55" customWidth="1"/>
    <col min="13560" max="13560" width="13.85546875" style="55" customWidth="1"/>
    <col min="13561" max="13562" width="6" style="55" customWidth="1"/>
    <col min="13563" max="13563" width="11.28515625" style="55" customWidth="1"/>
    <col min="13564" max="13565" width="4.5703125" style="55" customWidth="1"/>
    <col min="13566" max="13566" width="11.28515625" style="55" customWidth="1"/>
    <col min="13567" max="13568" width="5" style="55" customWidth="1"/>
    <col min="13569" max="13570" width="7" style="55"/>
    <col min="13571" max="13571" width="45.7109375" style="55" customWidth="1"/>
    <col min="13572" max="13574" width="10.5703125" style="55" customWidth="1"/>
    <col min="13575" max="13807" width="7" style="55"/>
    <col min="13808" max="13812" width="11.28515625" style="55" customWidth="1"/>
    <col min="13813" max="13815" width="2.85546875" style="55" customWidth="1"/>
    <col min="13816" max="13816" width="13.85546875" style="55" customWidth="1"/>
    <col min="13817" max="13818" width="6" style="55" customWidth="1"/>
    <col min="13819" max="13819" width="11.28515625" style="55" customWidth="1"/>
    <col min="13820" max="13821" width="4.5703125" style="55" customWidth="1"/>
    <col min="13822" max="13822" width="11.28515625" style="55" customWidth="1"/>
    <col min="13823" max="13824" width="5" style="55" customWidth="1"/>
    <col min="13825" max="13826" width="7" style="55"/>
    <col min="13827" max="13827" width="45.7109375" style="55" customWidth="1"/>
    <col min="13828" max="13830" width="10.5703125" style="55" customWidth="1"/>
    <col min="13831" max="14063" width="7" style="55"/>
    <col min="14064" max="14068" width="11.28515625" style="55" customWidth="1"/>
    <col min="14069" max="14071" width="2.85546875" style="55" customWidth="1"/>
    <col min="14072" max="14072" width="13.85546875" style="55" customWidth="1"/>
    <col min="14073" max="14074" width="6" style="55" customWidth="1"/>
    <col min="14075" max="14075" width="11.28515625" style="55" customWidth="1"/>
    <col min="14076" max="14077" width="4.5703125" style="55" customWidth="1"/>
    <col min="14078" max="14078" width="11.28515625" style="55" customWidth="1"/>
    <col min="14079" max="14080" width="5" style="55" customWidth="1"/>
    <col min="14081" max="14082" width="7" style="55"/>
    <col min="14083" max="14083" width="45.7109375" style="55" customWidth="1"/>
    <col min="14084" max="14086" width="10.5703125" style="55" customWidth="1"/>
    <col min="14087" max="14319" width="7" style="55"/>
    <col min="14320" max="14324" width="11.28515625" style="55" customWidth="1"/>
    <col min="14325" max="14327" width="2.85546875" style="55" customWidth="1"/>
    <col min="14328" max="14328" width="13.85546875" style="55" customWidth="1"/>
    <col min="14329" max="14330" width="6" style="55" customWidth="1"/>
    <col min="14331" max="14331" width="11.28515625" style="55" customWidth="1"/>
    <col min="14332" max="14333" width="4.5703125" style="55" customWidth="1"/>
    <col min="14334" max="14334" width="11.28515625" style="55" customWidth="1"/>
    <col min="14335" max="14336" width="5" style="55" customWidth="1"/>
    <col min="14337" max="14338" width="7" style="55"/>
    <col min="14339" max="14339" width="45.7109375" style="55" customWidth="1"/>
    <col min="14340" max="14342" width="10.5703125" style="55" customWidth="1"/>
    <col min="14343" max="14575" width="7" style="55"/>
    <col min="14576" max="14580" width="11.28515625" style="55" customWidth="1"/>
    <col min="14581" max="14583" width="2.85546875" style="55" customWidth="1"/>
    <col min="14584" max="14584" width="13.85546875" style="55" customWidth="1"/>
    <col min="14585" max="14586" width="6" style="55" customWidth="1"/>
    <col min="14587" max="14587" width="11.28515625" style="55" customWidth="1"/>
    <col min="14588" max="14589" width="4.5703125" style="55" customWidth="1"/>
    <col min="14590" max="14590" width="11.28515625" style="55" customWidth="1"/>
    <col min="14591" max="14592" width="5" style="55" customWidth="1"/>
    <col min="14593" max="14594" width="7" style="55"/>
    <col min="14595" max="14595" width="45.7109375" style="55" customWidth="1"/>
    <col min="14596" max="14598" width="10.5703125" style="55" customWidth="1"/>
    <col min="14599" max="14831" width="7" style="55"/>
    <col min="14832" max="14836" width="11.28515625" style="55" customWidth="1"/>
    <col min="14837" max="14839" width="2.85546875" style="55" customWidth="1"/>
    <col min="14840" max="14840" width="13.85546875" style="55" customWidth="1"/>
    <col min="14841" max="14842" width="6" style="55" customWidth="1"/>
    <col min="14843" max="14843" width="11.28515625" style="55" customWidth="1"/>
    <col min="14844" max="14845" width="4.5703125" style="55" customWidth="1"/>
    <col min="14846" max="14846" width="11.28515625" style="55" customWidth="1"/>
    <col min="14847" max="14848" width="5" style="55" customWidth="1"/>
    <col min="14849" max="14850" width="7" style="55"/>
    <col min="14851" max="14851" width="45.7109375" style="55" customWidth="1"/>
    <col min="14852" max="14854" width="10.5703125" style="55" customWidth="1"/>
    <col min="14855" max="15087" width="7" style="55"/>
    <col min="15088" max="15092" width="11.28515625" style="55" customWidth="1"/>
    <col min="15093" max="15095" width="2.85546875" style="55" customWidth="1"/>
    <col min="15096" max="15096" width="13.85546875" style="55" customWidth="1"/>
    <col min="15097" max="15098" width="6" style="55" customWidth="1"/>
    <col min="15099" max="15099" width="11.28515625" style="55" customWidth="1"/>
    <col min="15100" max="15101" width="4.5703125" style="55" customWidth="1"/>
    <col min="15102" max="15102" width="11.28515625" style="55" customWidth="1"/>
    <col min="15103" max="15104" width="5" style="55" customWidth="1"/>
    <col min="15105" max="15106" width="7" style="55"/>
    <col min="15107" max="15107" width="45.7109375" style="55" customWidth="1"/>
    <col min="15108" max="15110" width="10.5703125" style="55" customWidth="1"/>
    <col min="15111" max="15343" width="7" style="55"/>
    <col min="15344" max="15348" width="11.28515625" style="55" customWidth="1"/>
    <col min="15349" max="15351" width="2.85546875" style="55" customWidth="1"/>
    <col min="15352" max="15352" width="13.85546875" style="55" customWidth="1"/>
    <col min="15353" max="15354" width="6" style="55" customWidth="1"/>
    <col min="15355" max="15355" width="11.28515625" style="55" customWidth="1"/>
    <col min="15356" max="15357" width="4.5703125" style="55" customWidth="1"/>
    <col min="15358" max="15358" width="11.28515625" style="55" customWidth="1"/>
    <col min="15359" max="15360" width="5" style="55" customWidth="1"/>
    <col min="15361" max="15362" width="7" style="55"/>
    <col min="15363" max="15363" width="45.7109375" style="55" customWidth="1"/>
    <col min="15364" max="15366" width="10.5703125" style="55" customWidth="1"/>
    <col min="15367" max="15599" width="7" style="55"/>
    <col min="15600" max="15604" width="11.28515625" style="55" customWidth="1"/>
    <col min="15605" max="15607" width="2.85546875" style="55" customWidth="1"/>
    <col min="15608" max="15608" width="13.85546875" style="55" customWidth="1"/>
    <col min="15609" max="15610" width="6" style="55" customWidth="1"/>
    <col min="15611" max="15611" width="11.28515625" style="55" customWidth="1"/>
    <col min="15612" max="15613" width="4.5703125" style="55" customWidth="1"/>
    <col min="15614" max="15614" width="11.28515625" style="55" customWidth="1"/>
    <col min="15615" max="15616" width="5" style="55" customWidth="1"/>
    <col min="15617" max="15618" width="7" style="55"/>
    <col min="15619" max="15619" width="45.7109375" style="55" customWidth="1"/>
    <col min="15620" max="15622" width="10.5703125" style="55" customWidth="1"/>
    <col min="15623" max="15855" width="7" style="55"/>
    <col min="15856" max="15860" width="11.28515625" style="55" customWidth="1"/>
    <col min="15861" max="15863" width="2.85546875" style="55" customWidth="1"/>
    <col min="15864" max="15864" width="13.85546875" style="55" customWidth="1"/>
    <col min="15865" max="15866" width="6" style="55" customWidth="1"/>
    <col min="15867" max="15867" width="11.28515625" style="55" customWidth="1"/>
    <col min="15868" max="15869" width="4.5703125" style="55" customWidth="1"/>
    <col min="15870" max="15870" width="11.28515625" style="55" customWidth="1"/>
    <col min="15871" max="15872" width="5" style="55" customWidth="1"/>
    <col min="15873" max="15874" width="7" style="55"/>
    <col min="15875" max="15875" width="45.7109375" style="55" customWidth="1"/>
    <col min="15876" max="15878" width="10.5703125" style="55" customWidth="1"/>
    <col min="15879" max="16111" width="7" style="55"/>
    <col min="16112" max="16116" width="11.28515625" style="55" customWidth="1"/>
    <col min="16117" max="16119" width="2.85546875" style="55" customWidth="1"/>
    <col min="16120" max="16120" width="13.85546875" style="55" customWidth="1"/>
    <col min="16121" max="16122" width="6" style="55" customWidth="1"/>
    <col min="16123" max="16123" width="11.28515625" style="55" customWidth="1"/>
    <col min="16124" max="16125" width="4.5703125" style="55" customWidth="1"/>
    <col min="16126" max="16126" width="11.28515625" style="55" customWidth="1"/>
    <col min="16127" max="16128" width="5" style="55" customWidth="1"/>
    <col min="16129" max="16130" width="7" style="55"/>
    <col min="16131" max="16131" width="45.7109375" style="55" customWidth="1"/>
    <col min="16132" max="16134" width="10.5703125" style="55" customWidth="1"/>
    <col min="16135" max="16384" width="7" style="55"/>
  </cols>
  <sheetData>
    <row r="1" spans="2:6" ht="13.5" customHeight="1" x14ac:dyDescent="0.25"/>
    <row r="2" spans="2:6" ht="12" customHeight="1" thickBot="1" x14ac:dyDescent="0.3">
      <c r="C2" s="56" t="s">
        <v>133</v>
      </c>
    </row>
    <row r="3" spans="2:6" ht="17.25" customHeight="1" thickBot="1" x14ac:dyDescent="0.3">
      <c r="B3" s="57" t="s">
        <v>134</v>
      </c>
      <c r="C3" s="58" t="s">
        <v>135</v>
      </c>
      <c r="D3" s="66" t="s">
        <v>144</v>
      </c>
      <c r="E3" s="67" t="s">
        <v>145</v>
      </c>
      <c r="F3" s="67" t="s">
        <v>146</v>
      </c>
    </row>
    <row r="4" spans="2:6" ht="17.25" customHeight="1" thickBot="1" x14ac:dyDescent="0.3">
      <c r="B4" s="59" t="s">
        <v>136</v>
      </c>
      <c r="C4" s="60" t="s">
        <v>137</v>
      </c>
      <c r="D4" s="61">
        <v>7286</v>
      </c>
      <c r="E4" s="61">
        <v>7286</v>
      </c>
      <c r="F4" s="61">
        <v>7286</v>
      </c>
    </row>
    <row r="5" spans="2:6" s="64" customFormat="1" ht="17.25" customHeight="1" thickBot="1" x14ac:dyDescent="0.3">
      <c r="B5" s="59" t="s">
        <v>138</v>
      </c>
      <c r="C5" s="60" t="s">
        <v>139</v>
      </c>
      <c r="D5" s="61">
        <v>111648</v>
      </c>
      <c r="E5" s="61">
        <v>111648</v>
      </c>
      <c r="F5" s="61">
        <v>111648</v>
      </c>
    </row>
    <row r="6" spans="2:6" s="64" customFormat="1" ht="17.25" customHeight="1" thickBot="1" x14ac:dyDescent="0.3">
      <c r="B6" s="59" t="s">
        <v>140</v>
      </c>
      <c r="C6" s="60" t="s">
        <v>141</v>
      </c>
      <c r="D6" s="61">
        <v>1554549</v>
      </c>
      <c r="E6" s="61">
        <v>1543689</v>
      </c>
      <c r="F6" s="61">
        <v>1543689</v>
      </c>
    </row>
    <row r="7" spans="2:6" s="64" customFormat="1" ht="17.25" customHeight="1" thickBot="1" x14ac:dyDescent="0.3">
      <c r="B7" s="59"/>
      <c r="C7" s="62" t="s">
        <v>142</v>
      </c>
      <c r="D7" s="63">
        <f>SUM(D4:D6)</f>
        <v>1673483</v>
      </c>
      <c r="E7" s="63">
        <f>SUM(E4:E6)</f>
        <v>1662623</v>
      </c>
      <c r="F7" s="63">
        <f>SUM(F4:F6)</f>
        <v>1662623</v>
      </c>
    </row>
    <row r="8" spans="2:6" s="64" customFormat="1" ht="16.5" customHeight="1" thickBot="1" x14ac:dyDescent="0.3"/>
    <row r="9" spans="2:6" s="64" customFormat="1" ht="16.5" customHeight="1" thickBot="1" x14ac:dyDescent="0.3">
      <c r="B9" s="57" t="s">
        <v>134</v>
      </c>
      <c r="C9" s="65" t="s">
        <v>143</v>
      </c>
      <c r="D9" s="66" t="s">
        <v>144</v>
      </c>
      <c r="E9" s="67" t="s">
        <v>145</v>
      </c>
      <c r="F9" s="67" t="s">
        <v>146</v>
      </c>
    </row>
    <row r="10" spans="2:6" s="64" customFormat="1" ht="16.5" customHeight="1" thickBot="1" x14ac:dyDescent="0.3">
      <c r="B10" s="59" t="s">
        <v>136</v>
      </c>
      <c r="C10" s="60" t="s">
        <v>147</v>
      </c>
      <c r="D10" s="61">
        <v>4100</v>
      </c>
      <c r="E10" s="61">
        <v>4100</v>
      </c>
      <c r="F10" s="61">
        <v>4100</v>
      </c>
    </row>
    <row r="11" spans="2:6" s="64" customFormat="1" ht="23.25" customHeight="1" thickBot="1" x14ac:dyDescent="0.3">
      <c r="B11" s="59" t="s">
        <v>138</v>
      </c>
      <c r="C11" s="60" t="s">
        <v>148</v>
      </c>
      <c r="D11" s="68">
        <v>238</v>
      </c>
      <c r="E11" s="61">
        <v>238</v>
      </c>
      <c r="F11" s="61">
        <v>238</v>
      </c>
    </row>
    <row r="12" spans="2:6" s="64" customFormat="1" ht="15" customHeight="1" thickBot="1" x14ac:dyDescent="0.3">
      <c r="B12" s="59" t="s">
        <v>140</v>
      </c>
      <c r="C12" s="60" t="s">
        <v>149</v>
      </c>
      <c r="D12" s="61">
        <v>2948</v>
      </c>
      <c r="E12" s="61">
        <v>2948</v>
      </c>
      <c r="F12" s="61">
        <v>2948</v>
      </c>
    </row>
    <row r="13" spans="2:6" ht="13.5" customHeight="1" thickBot="1" x14ac:dyDescent="0.3">
      <c r="B13" s="69"/>
      <c r="C13" s="70" t="s">
        <v>137</v>
      </c>
      <c r="D13" s="63">
        <f>SUM(D10:D12)</f>
        <v>7286</v>
      </c>
      <c r="E13" s="63">
        <f>SUM(E10:E12)</f>
        <v>7286</v>
      </c>
      <c r="F13" s="63">
        <f>SUM(F10:F12)</f>
        <v>7286</v>
      </c>
    </row>
    <row r="14" spans="2:6" ht="13.5" customHeight="1" x14ac:dyDescent="0.25"/>
    <row r="15" spans="2:6" ht="13.5" customHeight="1" x14ac:dyDescent="0.25"/>
    <row r="16" spans="2:6" ht="0.75" customHeight="1" thickBot="1" x14ac:dyDescent="0.3"/>
    <row r="17" spans="2:6" ht="13.5" customHeight="1" thickBot="1" x14ac:dyDescent="0.3">
      <c r="B17" s="57" t="s">
        <v>134</v>
      </c>
      <c r="C17" s="71" t="s">
        <v>143</v>
      </c>
      <c r="D17" s="66" t="s">
        <v>144</v>
      </c>
      <c r="E17" s="67" t="s">
        <v>145</v>
      </c>
      <c r="F17" s="67" t="s">
        <v>146</v>
      </c>
    </row>
    <row r="18" spans="2:6" ht="27" customHeight="1" thickBot="1" x14ac:dyDescent="0.3">
      <c r="B18" s="59" t="s">
        <v>136</v>
      </c>
      <c r="C18" s="60" t="s">
        <v>150</v>
      </c>
      <c r="D18" s="61">
        <v>1330</v>
      </c>
      <c r="E18" s="61">
        <v>1330</v>
      </c>
      <c r="F18" s="61">
        <v>1330</v>
      </c>
    </row>
    <row r="19" spans="2:6" s="64" customFormat="1" ht="13.5" customHeight="1" thickBot="1" x14ac:dyDescent="0.3">
      <c r="B19" s="59" t="s">
        <v>138</v>
      </c>
      <c r="C19" s="60" t="s">
        <v>151</v>
      </c>
      <c r="D19" s="61">
        <v>28770</v>
      </c>
      <c r="E19" s="61">
        <v>28770</v>
      </c>
      <c r="F19" s="61">
        <v>28770</v>
      </c>
    </row>
    <row r="20" spans="2:6" s="64" customFormat="1" ht="13.5" customHeight="1" thickBot="1" x14ac:dyDescent="0.3">
      <c r="B20" s="59" t="s">
        <v>140</v>
      </c>
      <c r="C20" s="60" t="s">
        <v>152</v>
      </c>
      <c r="D20" s="61">
        <v>81548</v>
      </c>
      <c r="E20" s="61">
        <v>81548</v>
      </c>
      <c r="F20" s="61">
        <v>81548</v>
      </c>
    </row>
    <row r="21" spans="2:6" ht="19.5" customHeight="1" thickBot="1" x14ac:dyDescent="0.3">
      <c r="B21" s="69"/>
      <c r="C21" s="70" t="s">
        <v>139</v>
      </c>
      <c r="D21" s="63">
        <f>SUM(D18:D20)</f>
        <v>111648</v>
      </c>
      <c r="E21" s="63">
        <f>SUM(E18:E20)</f>
        <v>111648</v>
      </c>
      <c r="F21" s="63">
        <f>SUM(F18:F20)</f>
        <v>111648</v>
      </c>
    </row>
    <row r="22" spans="2:6" ht="13.5" customHeight="1" x14ac:dyDescent="0.25"/>
    <row r="23" spans="2:6" ht="13.5" customHeight="1" thickBot="1" x14ac:dyDescent="0.3"/>
    <row r="24" spans="2:6" ht="13.5" customHeight="1" thickBot="1" x14ac:dyDescent="0.3">
      <c r="B24" s="72" t="s">
        <v>153</v>
      </c>
      <c r="C24" s="58" t="s">
        <v>154</v>
      </c>
      <c r="D24" s="66" t="s">
        <v>144</v>
      </c>
      <c r="E24" s="67" t="s">
        <v>145</v>
      </c>
      <c r="F24" s="67" t="s">
        <v>146</v>
      </c>
    </row>
    <row r="25" spans="2:6" ht="13.5" customHeight="1" thickBot="1" x14ac:dyDescent="0.3">
      <c r="B25" s="73" t="s">
        <v>136</v>
      </c>
      <c r="C25" s="60" t="s">
        <v>155</v>
      </c>
      <c r="D25" s="61">
        <f>SUM(D26:D29)</f>
        <v>1554549</v>
      </c>
      <c r="E25" s="61">
        <f>SUM(E26:E29)</f>
        <v>1543689</v>
      </c>
      <c r="F25" s="61">
        <f>SUM(F26:F29)</f>
        <v>1543689</v>
      </c>
    </row>
    <row r="26" spans="2:6" ht="13.5" customHeight="1" thickBot="1" x14ac:dyDescent="0.3">
      <c r="B26" s="73" t="s">
        <v>156</v>
      </c>
      <c r="C26" s="60" t="s">
        <v>157</v>
      </c>
      <c r="D26" s="61">
        <v>5510</v>
      </c>
      <c r="E26" s="61">
        <v>5510</v>
      </c>
      <c r="F26" s="61">
        <v>5510</v>
      </c>
    </row>
    <row r="27" spans="2:6" s="64" customFormat="1" ht="13.5" customHeight="1" thickBot="1" x14ac:dyDescent="0.3">
      <c r="B27" s="73" t="s">
        <v>156</v>
      </c>
      <c r="C27" s="60" t="s">
        <v>158</v>
      </c>
      <c r="D27" s="61">
        <v>438</v>
      </c>
      <c r="E27" s="61">
        <v>438</v>
      </c>
      <c r="F27" s="61">
        <v>438</v>
      </c>
    </row>
    <row r="28" spans="2:6" ht="13.5" customHeight="1" thickBot="1" x14ac:dyDescent="0.3">
      <c r="B28" s="73" t="s">
        <v>156</v>
      </c>
      <c r="C28" s="60" t="s">
        <v>159</v>
      </c>
      <c r="D28" s="61">
        <v>1539335</v>
      </c>
      <c r="E28" s="61">
        <v>1528475</v>
      </c>
      <c r="F28" s="61">
        <v>1528475</v>
      </c>
    </row>
    <row r="29" spans="2:6" ht="13.5" customHeight="1" thickBot="1" x14ac:dyDescent="0.3">
      <c r="B29" s="73" t="s">
        <v>156</v>
      </c>
      <c r="C29" s="60" t="s">
        <v>160</v>
      </c>
      <c r="D29" s="61">
        <v>9266</v>
      </c>
      <c r="E29" s="61">
        <v>9266</v>
      </c>
      <c r="F29" s="61">
        <v>9266</v>
      </c>
    </row>
    <row r="30" spans="2:6" ht="13.5" customHeight="1" thickBot="1" x14ac:dyDescent="0.3">
      <c r="B30" s="59"/>
      <c r="C30" s="70" t="s">
        <v>141</v>
      </c>
      <c r="D30" s="63">
        <f>SUM(D26:D29)</f>
        <v>1554549</v>
      </c>
      <c r="E30" s="63">
        <f>SUM(E26:E29)</f>
        <v>1543689</v>
      </c>
      <c r="F30" s="63">
        <f>SUM(F26:F29)</f>
        <v>1543689</v>
      </c>
    </row>
    <row r="31" spans="2:6" ht="13.5" customHeight="1" x14ac:dyDescent="0.25">
      <c r="D31" s="74">
        <f>+D30+D21+D13</f>
        <v>1673483</v>
      </c>
    </row>
    <row r="32" spans="2:6" ht="13.5" customHeight="1" x14ac:dyDescent="0.25">
      <c r="D32" s="74">
        <f>-[2]UKUPNO!D5</f>
        <v>-1673483</v>
      </c>
    </row>
    <row r="33" spans="4:4" ht="13.5" customHeight="1" x14ac:dyDescent="0.25">
      <c r="D33" s="74">
        <f>+D31+D32</f>
        <v>0</v>
      </c>
    </row>
    <row r="34" spans="4:4" ht="13.5" customHeight="1" x14ac:dyDescent="0.25"/>
    <row r="35" spans="4:4" ht="13.5" customHeight="1" x14ac:dyDescent="0.25"/>
    <row r="36" spans="4:4" ht="13.5" customHeight="1" x14ac:dyDescent="0.25"/>
    <row r="37" spans="4:4" s="64" customFormat="1" ht="16.5" customHeight="1" x14ac:dyDescent="0.25"/>
    <row r="38" spans="4:4" s="64" customFormat="1" ht="16.5" customHeight="1" x14ac:dyDescent="0.25"/>
    <row r="39" spans="4:4" s="64" customFormat="1" ht="16.5" customHeight="1" x14ac:dyDescent="0.25"/>
    <row r="40" spans="4:4" s="64" customFormat="1" ht="16.5" customHeight="1" x14ac:dyDescent="0.25"/>
    <row r="41" spans="4:4" s="64" customFormat="1" ht="15" customHeight="1" x14ac:dyDescent="0.25"/>
    <row r="42" spans="4:4" ht="13.5" customHeight="1" x14ac:dyDescent="0.25"/>
    <row r="43" spans="4:4" ht="13.5" customHeight="1" x14ac:dyDescent="0.25"/>
    <row r="44" spans="4:4" ht="13.5" customHeight="1" x14ac:dyDescent="0.25"/>
    <row r="45" spans="4:4" ht="0.75" customHeight="1" x14ac:dyDescent="0.25"/>
    <row r="46" spans="4:4" ht="13.5" customHeight="1" x14ac:dyDescent="0.25"/>
    <row r="47" spans="4:4" ht="13.5" customHeight="1" x14ac:dyDescent="0.25"/>
    <row r="48" spans="4:4" s="64" customFormat="1" ht="13.5" customHeight="1" x14ac:dyDescent="0.25"/>
    <row r="49" s="64" customFormat="1" ht="13.5" customHeight="1" x14ac:dyDescent="0.25"/>
    <row r="50" s="64" customFormat="1" ht="13.5" customHeight="1" x14ac:dyDescent="0.25"/>
    <row r="51" ht="13.5" customHeight="1" x14ac:dyDescent="0.25"/>
    <row r="52" ht="12.75" customHeight="1" x14ac:dyDescent="0.25"/>
    <row r="53" ht="13.5" customHeight="1" x14ac:dyDescent="0.25"/>
    <row r="54" ht="13.5" customHeight="1" x14ac:dyDescent="0.25"/>
    <row r="55" s="64" customFormat="1" ht="16.5" customHeight="1" x14ac:dyDescent="0.25"/>
    <row r="56" s="64" customFormat="1" ht="16.5" customHeight="1" x14ac:dyDescent="0.25"/>
    <row r="57" s="64" customFormat="1" ht="15" customHeight="1" x14ac:dyDescent="0.25"/>
    <row r="58" ht="13.5" customHeight="1" x14ac:dyDescent="0.25"/>
    <row r="59" ht="13.5" customHeight="1" x14ac:dyDescent="0.25"/>
    <row r="60" ht="13.5" customHeight="1" x14ac:dyDescent="0.25"/>
    <row r="61" ht="0.75" customHeight="1" x14ac:dyDescent="0.25"/>
    <row r="62" ht="13.5" customHeight="1" x14ac:dyDescent="0.25"/>
    <row r="63" ht="13.5" customHeight="1" x14ac:dyDescent="0.25"/>
    <row r="64" s="64" customFormat="1" ht="13.5" customHeight="1" x14ac:dyDescent="0.25"/>
    <row r="65" s="64" customFormat="1" ht="13.5" customHeight="1" x14ac:dyDescent="0.25"/>
    <row r="66" ht="13.5" customHeight="1" x14ac:dyDescent="0.25"/>
    <row r="67" ht="13.5" customHeight="1" x14ac:dyDescent="0.25"/>
    <row r="68" ht="13.5" customHeight="1" x14ac:dyDescent="0.25"/>
    <row r="69" s="64" customFormat="1" ht="16.5" customHeight="1" x14ac:dyDescent="0.25"/>
    <row r="70" s="64" customFormat="1" ht="16.5" customHeight="1" x14ac:dyDescent="0.25"/>
    <row r="71" s="64" customFormat="1" ht="16.5" customHeight="1" x14ac:dyDescent="0.25"/>
    <row r="72" s="64" customFormat="1" ht="16.5" customHeight="1" x14ac:dyDescent="0.25"/>
    <row r="73" s="64" customFormat="1" ht="16.5" customHeight="1" x14ac:dyDescent="0.25"/>
    <row r="74" s="64" customFormat="1" ht="16.5" customHeight="1" x14ac:dyDescent="0.25"/>
    <row r="75" s="64" customFormat="1" ht="16.5" customHeight="1" x14ac:dyDescent="0.25"/>
    <row r="76" s="64" customFormat="1" ht="15" customHeight="1" x14ac:dyDescent="0.25"/>
    <row r="77" ht="13.5" customHeight="1" x14ac:dyDescent="0.25"/>
    <row r="78" ht="13.5" customHeight="1" x14ac:dyDescent="0.25"/>
    <row r="79" ht="13.5" customHeight="1" x14ac:dyDescent="0.25"/>
    <row r="80" ht="0.75" customHeight="1" x14ac:dyDescent="0.25"/>
    <row r="81" ht="13.5" customHeight="1" x14ac:dyDescent="0.25"/>
    <row r="82" ht="13.5" customHeight="1" x14ac:dyDescent="0.25"/>
    <row r="83" ht="13.5" customHeight="1" x14ac:dyDescent="0.25"/>
    <row r="84" s="64" customFormat="1" ht="13.5" customHeight="1" x14ac:dyDescent="0.25"/>
    <row r="85" s="64" customFormat="1" ht="13.5" customHeight="1" x14ac:dyDescent="0.25"/>
    <row r="86" s="64" customFormat="1" ht="13.5" customHeight="1" x14ac:dyDescent="0.25"/>
    <row r="87" ht="13.5" customHeight="1" x14ac:dyDescent="0.25"/>
    <row r="88" ht="13.5" customHeight="1" x14ac:dyDescent="0.25"/>
    <row r="89" ht="13.5" customHeight="1" x14ac:dyDescent="0.25"/>
    <row r="90" s="64" customFormat="1" ht="16.5" customHeight="1" x14ac:dyDescent="0.25"/>
    <row r="91" s="64" customFormat="1" ht="16.5" customHeight="1" x14ac:dyDescent="0.25"/>
    <row r="92" s="64" customFormat="1" ht="16.5" customHeight="1" x14ac:dyDescent="0.25"/>
    <row r="93" s="64" customFormat="1" ht="15" customHeight="1" x14ac:dyDescent="0.25"/>
    <row r="94" ht="13.5" customHeight="1" x14ac:dyDescent="0.25"/>
    <row r="95" ht="13.5" customHeight="1" x14ac:dyDescent="0.25"/>
    <row r="96" ht="13.5" customHeight="1" x14ac:dyDescent="0.25"/>
    <row r="97" ht="0.75" customHeight="1" x14ac:dyDescent="0.25"/>
    <row r="98" ht="13.5" customHeight="1" x14ac:dyDescent="0.25"/>
    <row r="99" ht="13.5" customHeight="1" x14ac:dyDescent="0.25"/>
    <row r="100" ht="13.5" customHeight="1" x14ac:dyDescent="0.25"/>
    <row r="101" s="64" customFormat="1" ht="13.5" customHeight="1" x14ac:dyDescent="0.25"/>
    <row r="102" s="64" customFormat="1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0.75" customHeight="1" x14ac:dyDescent="0.25"/>
    <row r="107" ht="13.5" customHeight="1" x14ac:dyDescent="0.25"/>
    <row r="108" ht="13.5" customHeight="1" x14ac:dyDescent="0.25"/>
    <row r="109" ht="13.5" customHeight="1" x14ac:dyDescent="0.25"/>
    <row r="110" s="64" customFormat="1" ht="13.5" customHeight="1" x14ac:dyDescent="0.25"/>
    <row r="111" s="64" customFormat="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2.75" customHeight="1" x14ac:dyDescent="0.25"/>
    <row r="117" ht="13.5" customHeight="1" x14ac:dyDescent="0.25"/>
    <row r="118" ht="12.7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2.7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2.75" customHeight="1" x14ac:dyDescent="0.25"/>
    <row r="129" ht="13.5" customHeight="1" x14ac:dyDescent="0.25"/>
    <row r="130" ht="13.5" customHeight="1" x14ac:dyDescent="0.25"/>
    <row r="131" ht="13.5" customHeight="1" x14ac:dyDescent="0.25"/>
    <row r="132" ht="12.75" customHeight="1" x14ac:dyDescent="0.25"/>
    <row r="133" ht="13.5" customHeight="1" x14ac:dyDescent="0.25"/>
    <row r="134" ht="13.5" customHeight="1" x14ac:dyDescent="0.25"/>
    <row r="135" ht="13.5" customHeight="1" x14ac:dyDescent="0.25"/>
    <row r="136" ht="12.75" customHeight="1" x14ac:dyDescent="0.25"/>
    <row r="137" ht="13.5" customHeight="1" x14ac:dyDescent="0.25"/>
    <row r="138" ht="12.75" customHeight="1" x14ac:dyDescent="0.25"/>
    <row r="139" ht="13.5" customHeight="1" x14ac:dyDescent="0.25"/>
    <row r="140" ht="12.7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2.75" customHeight="1" x14ac:dyDescent="0.25"/>
    <row r="153" ht="13.5" customHeight="1" x14ac:dyDescent="0.25"/>
    <row r="154" ht="12.7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s="75" customFormat="1" ht="13.5" customHeight="1" x14ac:dyDescent="0.25"/>
    <row r="163" s="75" customFormat="1" ht="13.5" customHeight="1" x14ac:dyDescent="0.25"/>
    <row r="164" s="75" customFormat="1" ht="13.5" customHeight="1" x14ac:dyDescent="0.25"/>
    <row r="165" s="75" customFormat="1" ht="13.5" customHeight="1" x14ac:dyDescent="0.25"/>
    <row r="166" s="75" customFormat="1" ht="13.5" customHeight="1" x14ac:dyDescent="0.25"/>
    <row r="167" s="75" customFormat="1" ht="13.5" customHeight="1" x14ac:dyDescent="0.25"/>
    <row r="168" s="75" customFormat="1" ht="13.5" customHeight="1" x14ac:dyDescent="0.25"/>
    <row r="169" s="75" customFormat="1" ht="13.5" customHeight="1" x14ac:dyDescent="0.25"/>
    <row r="170" s="75" customFormat="1" ht="13.5" customHeight="1" x14ac:dyDescent="0.25"/>
    <row r="171" s="75" customFormat="1" ht="13.5" customHeight="1" x14ac:dyDescent="0.25"/>
    <row r="172" s="64" customFormat="1" ht="16.5" customHeight="1" x14ac:dyDescent="0.25"/>
    <row r="173" s="64" customFormat="1" ht="16.5" customHeight="1" x14ac:dyDescent="0.25"/>
    <row r="174" s="64" customFormat="1" ht="16.5" customHeight="1" x14ac:dyDescent="0.25"/>
    <row r="175" s="64" customFormat="1" ht="15" customHeight="1" x14ac:dyDescent="0.25"/>
    <row r="176" ht="13.5" customHeight="1" x14ac:dyDescent="0.25"/>
    <row r="177" ht="13.5" customHeight="1" x14ac:dyDescent="0.25"/>
    <row r="178" ht="13.5" customHeight="1" x14ac:dyDescent="0.25"/>
    <row r="179" ht="0.75" customHeight="1" x14ac:dyDescent="0.25"/>
    <row r="180" ht="13.5" customHeight="1" x14ac:dyDescent="0.25"/>
    <row r="181" ht="13.5" customHeight="1" x14ac:dyDescent="0.25"/>
    <row r="182" ht="13.5" customHeight="1" x14ac:dyDescent="0.25"/>
    <row r="183" s="64" customFormat="1" ht="13.5" customHeight="1" x14ac:dyDescent="0.25"/>
    <row r="184" s="64" customFormat="1" ht="13.5" customHeight="1" x14ac:dyDescent="0.25"/>
    <row r="185" ht="13.5" customHeight="1" x14ac:dyDescent="0.25"/>
    <row r="186" ht="13.5" customHeight="1" x14ac:dyDescent="0.25"/>
    <row r="187" ht="12.7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2.75" customHeight="1" x14ac:dyDescent="0.25"/>
    <row r="197" ht="13.5" customHeight="1" x14ac:dyDescent="0.25"/>
    <row r="198" ht="12.7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2.75" customHeight="1" x14ac:dyDescent="0.25"/>
    <row r="206" s="64" customFormat="1" ht="16.5" customHeight="1" x14ac:dyDescent="0.25"/>
    <row r="207" s="64" customFormat="1" ht="16.5" customHeight="1" x14ac:dyDescent="0.25"/>
    <row r="208" s="64" customFormat="1" ht="16.5" customHeight="1" x14ac:dyDescent="0.25"/>
    <row r="209" s="64" customFormat="1" ht="16.5" customHeight="1" x14ac:dyDescent="0.25"/>
    <row r="210" s="64" customFormat="1" ht="16.5" customHeight="1" x14ac:dyDescent="0.25"/>
    <row r="211" s="64" customFormat="1" ht="15" customHeight="1" x14ac:dyDescent="0.25"/>
    <row r="212" ht="13.5" customHeight="1" x14ac:dyDescent="0.25"/>
    <row r="213" ht="13.5" customHeight="1" x14ac:dyDescent="0.25"/>
    <row r="214" ht="13.5" customHeight="1" x14ac:dyDescent="0.25"/>
    <row r="215" ht="0.75" customHeight="1" x14ac:dyDescent="0.25"/>
    <row r="216" ht="13.5" customHeight="1" x14ac:dyDescent="0.25"/>
    <row r="217" ht="13.5" customHeight="1" x14ac:dyDescent="0.25"/>
    <row r="218" s="64" customFormat="1" ht="13.5" customHeight="1" x14ac:dyDescent="0.25"/>
    <row r="219" s="64" customFormat="1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2.75" customHeight="1" x14ac:dyDescent="0.25"/>
    <row r="225" ht="13.5" customHeight="1" x14ac:dyDescent="0.25"/>
    <row r="226" ht="12.75" customHeight="1" x14ac:dyDescent="0.25"/>
    <row r="227" ht="13.5" customHeight="1" x14ac:dyDescent="0.25"/>
    <row r="228" s="75" customFormat="1" ht="13.5" customHeight="1" x14ac:dyDescent="0.25"/>
    <row r="229" s="75" customFormat="1" ht="13.5" customHeight="1" x14ac:dyDescent="0.25"/>
    <row r="230" s="75" customFormat="1" ht="13.5" customHeight="1" x14ac:dyDescent="0.25"/>
    <row r="231" s="75" customFormat="1" ht="13.5" customHeight="1" x14ac:dyDescent="0.25"/>
    <row r="232" s="75" customFormat="1" ht="12.75" customHeight="1" x14ac:dyDescent="0.25"/>
    <row r="233" s="75" customFormat="1" ht="13.5" customHeight="1" x14ac:dyDescent="0.25"/>
    <row r="234" s="75" customFormat="1" ht="13.5" customHeight="1" x14ac:dyDescent="0.25"/>
    <row r="235" s="75" customFormat="1" ht="13.5" customHeight="1" x14ac:dyDescent="0.25"/>
    <row r="236" s="75" customFormat="1" ht="12.75" customHeight="1" x14ac:dyDescent="0.25"/>
    <row r="237" s="75" customFormat="1" ht="13.5" customHeight="1" x14ac:dyDescent="0.25"/>
    <row r="238" s="75" customFormat="1" ht="12.75" customHeight="1" x14ac:dyDescent="0.25"/>
    <row r="239" s="75" customFormat="1" ht="13.5" customHeight="1" x14ac:dyDescent="0.25"/>
    <row r="240" s="75" customFormat="1" ht="13.5" customHeight="1" x14ac:dyDescent="0.25"/>
    <row r="241" s="75" customFormat="1" ht="13.5" customHeight="1" x14ac:dyDescent="0.25"/>
    <row r="242" s="75" customFormat="1" ht="13.5" customHeight="1" x14ac:dyDescent="0.25"/>
    <row r="243" s="75" customFormat="1" ht="13.5" customHeight="1" x14ac:dyDescent="0.25"/>
    <row r="244" s="75" customFormat="1" ht="13.5" customHeight="1" x14ac:dyDescent="0.25"/>
    <row r="245" s="75" customFormat="1" ht="13.5" customHeight="1" x14ac:dyDescent="0.25"/>
    <row r="246" s="75" customFormat="1" ht="13.5" customHeight="1" x14ac:dyDescent="0.25"/>
    <row r="247" s="75" customFormat="1" ht="13.5" customHeight="1" x14ac:dyDescent="0.25"/>
    <row r="248" s="75" customFormat="1" ht="13.5" customHeight="1" x14ac:dyDescent="0.25"/>
    <row r="249" s="75" customFormat="1" ht="13.5" customHeight="1" x14ac:dyDescent="0.25"/>
    <row r="250" s="75" customFormat="1" ht="13.5" customHeight="1" x14ac:dyDescent="0.25"/>
    <row r="251" s="75" customFormat="1" ht="13.5" customHeight="1" x14ac:dyDescent="0.25"/>
    <row r="252" s="75" customFormat="1" ht="13.5" customHeight="1" x14ac:dyDescent="0.25"/>
    <row r="253" s="64" customFormat="1" ht="13.5" customHeight="1" x14ac:dyDescent="0.25"/>
    <row r="254" s="64" customFormat="1" ht="13.5" customHeight="1" x14ac:dyDescent="0.25"/>
    <row r="255" s="64" customFormat="1" ht="13.5" customHeight="1" x14ac:dyDescent="0.25"/>
    <row r="256" ht="13.5" customHeight="1" x14ac:dyDescent="0.25"/>
    <row r="257" ht="13.5" customHeight="1" x14ac:dyDescent="0.25"/>
    <row r="258" ht="13.5" customHeight="1" x14ac:dyDescent="0.25"/>
    <row r="259" s="64" customFormat="1" ht="13.5" customHeight="1" x14ac:dyDescent="0.25"/>
    <row r="260" s="64" customFormat="1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2.7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0.75" customHeight="1" x14ac:dyDescent="0.25"/>
    <row r="276" ht="13.5" customHeight="1" x14ac:dyDescent="0.25"/>
    <row r="277" ht="13.5" customHeight="1" x14ac:dyDescent="0.25"/>
    <row r="278" s="64" customFormat="1" ht="13.5" customHeight="1" x14ac:dyDescent="0.25"/>
    <row r="279" s="64" customFormat="1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s="64" customFormat="1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2.75" customHeight="1" x14ac:dyDescent="0.25"/>
    <row r="292" ht="13.5" customHeight="1" x14ac:dyDescent="0.25"/>
    <row r="293" ht="13.5" customHeight="1" x14ac:dyDescent="0.25"/>
    <row r="294" s="75" customFormat="1" ht="13.5" customHeight="1" x14ac:dyDescent="0.25"/>
    <row r="295" s="75" customFormat="1" ht="12.75" customHeight="1" x14ac:dyDescent="0.25"/>
    <row r="296" s="75" customFormat="1" ht="13.5" customHeight="1" x14ac:dyDescent="0.25"/>
    <row r="297" s="75" customFormat="1" ht="13.5" customHeight="1" x14ac:dyDescent="0.25"/>
    <row r="298" s="75" customFormat="1" ht="13.5" customHeight="1" x14ac:dyDescent="0.25"/>
    <row r="299" s="75" customFormat="1" ht="13.5" customHeight="1" x14ac:dyDescent="0.25"/>
    <row r="300" s="75" customFormat="1" ht="13.5" customHeight="1" x14ac:dyDescent="0.25"/>
    <row r="301" s="75" customFormat="1" ht="15.75" customHeight="1" x14ac:dyDescent="0.25"/>
    <row r="302" s="75" customFormat="1" ht="0.75" customHeight="1" x14ac:dyDescent="0.25"/>
    <row r="303" s="75" customFormat="1" ht="13.5" customHeight="1" x14ac:dyDescent="0.25"/>
    <row r="304" s="64" customFormat="1" ht="13.5" customHeight="1" x14ac:dyDescent="0.25"/>
    <row r="305" s="64" customFormat="1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2.75" customHeight="1" x14ac:dyDescent="0.25"/>
    <row r="323" ht="13.5" customHeight="1" x14ac:dyDescent="0.25"/>
    <row r="324" ht="12.75" customHeight="1" x14ac:dyDescent="0.25"/>
    <row r="325" ht="13.5" customHeight="1" x14ac:dyDescent="0.25"/>
    <row r="326" ht="12.75" customHeight="1" x14ac:dyDescent="0.25"/>
    <row r="327" s="64" customFormat="1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2.75" customHeight="1" x14ac:dyDescent="0.25"/>
    <row r="333" ht="13.5" customHeight="1" x14ac:dyDescent="0.25"/>
    <row r="334" ht="12.7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2.7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2.75" customHeight="1" x14ac:dyDescent="0.25"/>
    <row r="352" ht="13.5" customHeight="1" x14ac:dyDescent="0.25"/>
    <row r="353" ht="12.7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2.75" customHeight="1" x14ac:dyDescent="0.25"/>
    <row r="359" ht="13.5" customHeight="1" x14ac:dyDescent="0.25"/>
    <row r="360" ht="13.5" customHeight="1" x14ac:dyDescent="0.25"/>
    <row r="361" s="64" customFormat="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s="64" customFormat="1" ht="13.5" customHeight="1" x14ac:dyDescent="0.25"/>
    <row r="368" ht="13.5" customHeight="1" x14ac:dyDescent="0.25"/>
    <row r="369" ht="13.5" customHeight="1" x14ac:dyDescent="0.25"/>
    <row r="370" ht="13.5" customHeight="1" x14ac:dyDescent="0.25"/>
    <row r="371" s="64" customFormat="1" ht="13.5" customHeight="1" x14ac:dyDescent="0.25"/>
    <row r="372" s="64" customFormat="1" ht="13.5" customHeight="1" x14ac:dyDescent="0.25"/>
    <row r="373" s="64" customFormat="1" ht="13.5" customHeight="1" x14ac:dyDescent="0.25"/>
    <row r="374" ht="13.5" customHeight="1" x14ac:dyDescent="0.25"/>
    <row r="375" ht="13.5" customHeight="1" x14ac:dyDescent="0.25"/>
    <row r="376" ht="13.5" customHeight="1" x14ac:dyDescent="0.25"/>
    <row r="377" s="64" customFormat="1" ht="13.5" customHeight="1" x14ac:dyDescent="0.25"/>
    <row r="378" s="64" customFormat="1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2.75" customHeight="1" x14ac:dyDescent="0.25"/>
    <row r="386" ht="13.5" customHeight="1" x14ac:dyDescent="0.25"/>
    <row r="387" ht="13.5" customHeight="1" x14ac:dyDescent="0.25"/>
    <row r="388" ht="15.75" customHeight="1" x14ac:dyDescent="0.25"/>
    <row r="389" ht="0.75" customHeight="1" x14ac:dyDescent="0.25"/>
    <row r="390" ht="13.5" customHeight="1" x14ac:dyDescent="0.25"/>
    <row r="391" s="64" customFormat="1" ht="13.5" customHeight="1" x14ac:dyDescent="0.25"/>
    <row r="392" s="64" customFormat="1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0.75" customHeight="1" x14ac:dyDescent="0.25"/>
    <row r="397" ht="13.5" customHeight="1" x14ac:dyDescent="0.25"/>
    <row r="398" s="64" customFormat="1" ht="13.5" customHeight="1" x14ac:dyDescent="0.25"/>
    <row r="399" s="64" customFormat="1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s="64" customFormat="1" ht="13.5" customHeight="1" x14ac:dyDescent="0.25"/>
    <row r="407" s="64" customFormat="1" ht="13.5" customHeight="1" x14ac:dyDescent="0.25"/>
    <row r="408" s="64" customFormat="1" ht="13.5" customHeight="1" x14ac:dyDescent="0.25"/>
    <row r="409" ht="13.5" customHeight="1" x14ac:dyDescent="0.25"/>
    <row r="410" ht="12.75" customHeight="1" x14ac:dyDescent="0.25"/>
    <row r="411" ht="13.5" customHeight="1" x14ac:dyDescent="0.25"/>
    <row r="412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SAŽETAK1</vt:lpstr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za 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2023-10-10T09:58:31Z</dcterms:modified>
</cp:coreProperties>
</file>