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20" windowWidth="15120" windowHeight="8010"/>
  </bookViews>
  <sheets>
    <sheet name="opći dio" sheetId="5" r:id="rId1"/>
    <sheet name="plan prihoda" sheetId="6" r:id="rId2"/>
    <sheet name="plan rashoda" sheetId="7" r:id="rId3"/>
  </sheets>
  <definedNames>
    <definedName name="_xlnm.Print_Titles" localSheetId="2">'plan rashoda'!$2:$2</definedName>
    <definedName name="_xlnm.Print_Area" localSheetId="0">'opći dio'!$A$1:$F$24</definedName>
    <definedName name="_xlnm.Print_Area" localSheetId="1">'plan prihoda'!$A$1:$J$47</definedName>
  </definedNames>
  <calcPr calcId="125725"/>
</workbook>
</file>

<file path=xl/calcChain.xml><?xml version="1.0" encoding="utf-8"?>
<calcChain xmlns="http://schemas.openxmlformats.org/spreadsheetml/2006/main">
  <c r="F8" i="5"/>
  <c r="F11"/>
  <c r="D364" i="7"/>
  <c r="D363"/>
  <c r="L362"/>
  <c r="K362"/>
  <c r="J362"/>
  <c r="I362"/>
  <c r="H362"/>
  <c r="G362"/>
  <c r="F362"/>
  <c r="E362"/>
  <c r="D362" s="1"/>
  <c r="D361"/>
  <c r="D360"/>
  <c r="L359"/>
  <c r="K359"/>
  <c r="J359"/>
  <c r="I359"/>
  <c r="H359"/>
  <c r="G359"/>
  <c r="F359"/>
  <c r="E359"/>
  <c r="D359" s="1"/>
  <c r="D358"/>
  <c r="D357"/>
  <c r="L356"/>
  <c r="K356"/>
  <c r="J356"/>
  <c r="I356"/>
  <c r="H356"/>
  <c r="G356"/>
  <c r="F356"/>
  <c r="E356"/>
  <c r="E355" s="1"/>
  <c r="L355"/>
  <c r="J355"/>
  <c r="H355"/>
  <c r="F355"/>
  <c r="D354"/>
  <c r="L353"/>
  <c r="K353"/>
  <c r="J353"/>
  <c r="I353"/>
  <c r="H353"/>
  <c r="G353"/>
  <c r="F353"/>
  <c r="E353"/>
  <c r="D353" s="1"/>
  <c r="D352"/>
  <c r="L351"/>
  <c r="L350" s="1"/>
  <c r="L349" s="1"/>
  <c r="L348" s="1"/>
  <c r="K351"/>
  <c r="J351"/>
  <c r="J350" s="1"/>
  <c r="I351"/>
  <c r="I350" s="1"/>
  <c r="H351"/>
  <c r="H350" s="1"/>
  <c r="H349" s="1"/>
  <c r="H348" s="1"/>
  <c r="G351"/>
  <c r="F351"/>
  <c r="F350" s="1"/>
  <c r="E351"/>
  <c r="D351" s="1"/>
  <c r="K350"/>
  <c r="G350"/>
  <c r="D346"/>
  <c r="L345"/>
  <c r="L344" s="1"/>
  <c r="L343" s="1"/>
  <c r="L342" s="1"/>
  <c r="K345"/>
  <c r="J345"/>
  <c r="J344" s="1"/>
  <c r="J343" s="1"/>
  <c r="J342" s="1"/>
  <c r="I345"/>
  <c r="I344" s="1"/>
  <c r="I343" s="1"/>
  <c r="I342" s="1"/>
  <c r="H345"/>
  <c r="H344" s="1"/>
  <c r="H343" s="1"/>
  <c r="H342" s="1"/>
  <c r="G345"/>
  <c r="F345"/>
  <c r="F344" s="1"/>
  <c r="F343" s="1"/>
  <c r="F342" s="1"/>
  <c r="E345"/>
  <c r="D345" s="1"/>
  <c r="K344"/>
  <c r="K343" s="1"/>
  <c r="K342" s="1"/>
  <c r="G344"/>
  <c r="G343" s="1"/>
  <c r="G342" s="1"/>
  <c r="D340"/>
  <c r="L339"/>
  <c r="K339"/>
  <c r="K338" s="1"/>
  <c r="J339"/>
  <c r="I339"/>
  <c r="I338" s="1"/>
  <c r="H339"/>
  <c r="G339"/>
  <c r="G338" s="1"/>
  <c r="F339"/>
  <c r="E339"/>
  <c r="D339" s="1"/>
  <c r="L338"/>
  <c r="J338"/>
  <c r="H338"/>
  <c r="F338"/>
  <c r="D337"/>
  <c r="L336"/>
  <c r="K336"/>
  <c r="J336"/>
  <c r="I336"/>
  <c r="H336"/>
  <c r="G336"/>
  <c r="F336"/>
  <c r="E336"/>
  <c r="D336"/>
  <c r="D335"/>
  <c r="D334"/>
  <c r="L333"/>
  <c r="K333"/>
  <c r="K332" s="1"/>
  <c r="J333"/>
  <c r="I333"/>
  <c r="I332" s="1"/>
  <c r="H333"/>
  <c r="G333"/>
  <c r="G332" s="1"/>
  <c r="F333"/>
  <c r="E333"/>
  <c r="D333" s="1"/>
  <c r="L332"/>
  <c r="J332"/>
  <c r="H332"/>
  <c r="F332"/>
  <c r="D331"/>
  <c r="L330"/>
  <c r="L325" s="1"/>
  <c r="L324" s="1"/>
  <c r="L323" s="1"/>
  <c r="K330"/>
  <c r="J330"/>
  <c r="J325" s="1"/>
  <c r="J324" s="1"/>
  <c r="J323" s="1"/>
  <c r="I330"/>
  <c r="H330"/>
  <c r="H325" s="1"/>
  <c r="H324" s="1"/>
  <c r="H323" s="1"/>
  <c r="G330"/>
  <c r="F330"/>
  <c r="F325" s="1"/>
  <c r="F324" s="1"/>
  <c r="F323" s="1"/>
  <c r="E330"/>
  <c r="D330"/>
  <c r="D329"/>
  <c r="L328"/>
  <c r="K328"/>
  <c r="J328"/>
  <c r="I328"/>
  <c r="H328"/>
  <c r="G328"/>
  <c r="F328"/>
  <c r="E328"/>
  <c r="D328"/>
  <c r="D327"/>
  <c r="L326"/>
  <c r="K326"/>
  <c r="J326"/>
  <c r="I326"/>
  <c r="H326"/>
  <c r="G326"/>
  <c r="F326"/>
  <c r="E326"/>
  <c r="D326"/>
  <c r="K325"/>
  <c r="I325"/>
  <c r="G325"/>
  <c r="E325"/>
  <c r="D325" s="1"/>
  <c r="D321"/>
  <c r="D320"/>
  <c r="L319"/>
  <c r="K319"/>
  <c r="J319"/>
  <c r="I319"/>
  <c r="H319"/>
  <c r="G319"/>
  <c r="F319"/>
  <c r="E319"/>
  <c r="D319"/>
  <c r="D318"/>
  <c r="D317"/>
  <c r="L316"/>
  <c r="K316"/>
  <c r="J316"/>
  <c r="I316"/>
  <c r="H316"/>
  <c r="G316"/>
  <c r="F316"/>
  <c r="E316"/>
  <c r="D316" s="1"/>
  <c r="D315"/>
  <c r="D314"/>
  <c r="L313"/>
  <c r="L312" s="1"/>
  <c r="K313"/>
  <c r="J313"/>
  <c r="J312" s="1"/>
  <c r="I313"/>
  <c r="H313"/>
  <c r="H312" s="1"/>
  <c r="G313"/>
  <c r="F313"/>
  <c r="F312" s="1"/>
  <c r="E313"/>
  <c r="D313"/>
  <c r="K312"/>
  <c r="I312"/>
  <c r="G312"/>
  <c r="E312"/>
  <c r="D312" s="1"/>
  <c r="D311"/>
  <c r="L310"/>
  <c r="K310"/>
  <c r="J310"/>
  <c r="I310"/>
  <c r="H310"/>
  <c r="G310"/>
  <c r="F310"/>
  <c r="E310"/>
  <c r="D310" s="1"/>
  <c r="D309"/>
  <c r="L308"/>
  <c r="K308"/>
  <c r="J308"/>
  <c r="I308"/>
  <c r="H308"/>
  <c r="G308"/>
  <c r="F308"/>
  <c r="E308"/>
  <c r="D308" s="1"/>
  <c r="D307"/>
  <c r="L306"/>
  <c r="K306"/>
  <c r="K305" s="1"/>
  <c r="K304" s="1"/>
  <c r="K303" s="1"/>
  <c r="J306"/>
  <c r="I306"/>
  <c r="I305" s="1"/>
  <c r="I304" s="1"/>
  <c r="I303" s="1"/>
  <c r="H306"/>
  <c r="G306"/>
  <c r="G305" s="1"/>
  <c r="G304" s="1"/>
  <c r="G303" s="1"/>
  <c r="F306"/>
  <c r="E306"/>
  <c r="D306" s="1"/>
  <c r="L305"/>
  <c r="J305"/>
  <c r="H305"/>
  <c r="F305"/>
  <c r="D301"/>
  <c r="L300"/>
  <c r="L299" s="1"/>
  <c r="K300"/>
  <c r="J300"/>
  <c r="J299" s="1"/>
  <c r="I300"/>
  <c r="H300"/>
  <c r="H299" s="1"/>
  <c r="G300"/>
  <c r="F300"/>
  <c r="F299" s="1"/>
  <c r="E300"/>
  <c r="D300"/>
  <c r="K299"/>
  <c r="I299"/>
  <c r="G299"/>
  <c r="E299"/>
  <c r="D298"/>
  <c r="L297"/>
  <c r="L296" s="1"/>
  <c r="L295" s="1"/>
  <c r="L294" s="1"/>
  <c r="K297"/>
  <c r="J297"/>
  <c r="J296" s="1"/>
  <c r="J295" s="1"/>
  <c r="J294" s="1"/>
  <c r="I297"/>
  <c r="H297"/>
  <c r="H296" s="1"/>
  <c r="H295" s="1"/>
  <c r="H294" s="1"/>
  <c r="G297"/>
  <c r="F297"/>
  <c r="F296" s="1"/>
  <c r="F295" s="1"/>
  <c r="F294" s="1"/>
  <c r="E297"/>
  <c r="D297"/>
  <c r="K296"/>
  <c r="I296"/>
  <c r="I295" s="1"/>
  <c r="I294" s="1"/>
  <c r="G296"/>
  <c r="E296"/>
  <c r="D296" s="1"/>
  <c r="K295"/>
  <c r="K294" s="1"/>
  <c r="G295"/>
  <c r="G294" s="1"/>
  <c r="D292"/>
  <c r="L291"/>
  <c r="K291"/>
  <c r="K290" s="1"/>
  <c r="K289" s="1"/>
  <c r="K288" s="1"/>
  <c r="J291"/>
  <c r="I291"/>
  <c r="I290" s="1"/>
  <c r="I289" s="1"/>
  <c r="I288" s="1"/>
  <c r="H291"/>
  <c r="G291"/>
  <c r="G290" s="1"/>
  <c r="G289" s="1"/>
  <c r="G288" s="1"/>
  <c r="F291"/>
  <c r="E291"/>
  <c r="D291" s="1"/>
  <c r="L290"/>
  <c r="L289" s="1"/>
  <c r="L288" s="1"/>
  <c r="J290"/>
  <c r="J289" s="1"/>
  <c r="J288" s="1"/>
  <c r="H290"/>
  <c r="H289" s="1"/>
  <c r="H288" s="1"/>
  <c r="F290"/>
  <c r="F289" s="1"/>
  <c r="F288" s="1"/>
  <c r="D286"/>
  <c r="L285"/>
  <c r="L284" s="1"/>
  <c r="L283" s="1"/>
  <c r="L282" s="1"/>
  <c r="K285"/>
  <c r="J285"/>
  <c r="J284" s="1"/>
  <c r="J283" s="1"/>
  <c r="J282" s="1"/>
  <c r="I285"/>
  <c r="H285"/>
  <c r="H284" s="1"/>
  <c r="H283" s="1"/>
  <c r="H282" s="1"/>
  <c r="G285"/>
  <c r="F285"/>
  <c r="F284" s="1"/>
  <c r="F283" s="1"/>
  <c r="F282" s="1"/>
  <c r="E285"/>
  <c r="D285"/>
  <c r="K284"/>
  <c r="K283" s="1"/>
  <c r="K282" s="1"/>
  <c r="I284"/>
  <c r="I283" s="1"/>
  <c r="I282" s="1"/>
  <c r="G284"/>
  <c r="G283" s="1"/>
  <c r="G282" s="1"/>
  <c r="E284"/>
  <c r="D284" s="1"/>
  <c r="D280"/>
  <c r="L279"/>
  <c r="K279"/>
  <c r="J279"/>
  <c r="I279"/>
  <c r="H279"/>
  <c r="G279"/>
  <c r="F279"/>
  <c r="E279"/>
  <c r="D279" s="1"/>
  <c r="D278"/>
  <c r="D277"/>
  <c r="D276"/>
  <c r="L275"/>
  <c r="K275"/>
  <c r="K274" s="1"/>
  <c r="J275"/>
  <c r="I275"/>
  <c r="H275"/>
  <c r="G275"/>
  <c r="F275"/>
  <c r="E275"/>
  <c r="D275" s="1"/>
  <c r="L274"/>
  <c r="J274"/>
  <c r="I274"/>
  <c r="H274"/>
  <c r="G274"/>
  <c r="F274"/>
  <c r="E274"/>
  <c r="L273"/>
  <c r="J273"/>
  <c r="I273"/>
  <c r="H273"/>
  <c r="G273"/>
  <c r="F273"/>
  <c r="E273"/>
  <c r="L272"/>
  <c r="J272"/>
  <c r="I272"/>
  <c r="H272"/>
  <c r="G272"/>
  <c r="F272"/>
  <c r="E272"/>
  <c r="D270"/>
  <c r="D269"/>
  <c r="L268"/>
  <c r="K268"/>
  <c r="J268"/>
  <c r="I268"/>
  <c r="H268"/>
  <c r="G268"/>
  <c r="F268"/>
  <c r="E268"/>
  <c r="D268"/>
  <c r="D267"/>
  <c r="L266"/>
  <c r="K266"/>
  <c r="J266"/>
  <c r="I266"/>
  <c r="H266"/>
  <c r="G266"/>
  <c r="F266"/>
  <c r="E266"/>
  <c r="D266"/>
  <c r="D265"/>
  <c r="D264"/>
  <c r="D263"/>
  <c r="L262"/>
  <c r="K262"/>
  <c r="J262"/>
  <c r="I262"/>
  <c r="H262"/>
  <c r="G262"/>
  <c r="F262"/>
  <c r="E262"/>
  <c r="D262"/>
  <c r="D261"/>
  <c r="L260"/>
  <c r="K260"/>
  <c r="K257" s="1"/>
  <c r="K256" s="1"/>
  <c r="K255" s="1"/>
  <c r="J260"/>
  <c r="I260"/>
  <c r="I257" s="1"/>
  <c r="I256" s="1"/>
  <c r="I255" s="1"/>
  <c r="H260"/>
  <c r="G260"/>
  <c r="G257" s="1"/>
  <c r="G256" s="1"/>
  <c r="G255" s="1"/>
  <c r="F260"/>
  <c r="E260"/>
  <c r="D260" s="1"/>
  <c r="D259"/>
  <c r="L258"/>
  <c r="K258"/>
  <c r="J258"/>
  <c r="I258"/>
  <c r="H258"/>
  <c r="G258"/>
  <c r="F258"/>
  <c r="E258"/>
  <c r="D258" s="1"/>
  <c r="L257"/>
  <c r="L256" s="1"/>
  <c r="L255" s="1"/>
  <c r="J257"/>
  <c r="J256" s="1"/>
  <c r="J255" s="1"/>
  <c r="H257"/>
  <c r="H256" s="1"/>
  <c r="H255" s="1"/>
  <c r="F257"/>
  <c r="F256" s="1"/>
  <c r="F255" s="1"/>
  <c r="D253"/>
  <c r="D252"/>
  <c r="D251"/>
  <c r="L250"/>
  <c r="K250"/>
  <c r="J250"/>
  <c r="I250"/>
  <c r="H250"/>
  <c r="G250"/>
  <c r="F250"/>
  <c r="E250"/>
  <c r="D250" s="1"/>
  <c r="D249"/>
  <c r="D248"/>
  <c r="D247"/>
  <c r="L246"/>
  <c r="L239" s="1"/>
  <c r="L238" s="1"/>
  <c r="L237" s="1"/>
  <c r="K246"/>
  <c r="J246"/>
  <c r="J239" s="1"/>
  <c r="J238" s="1"/>
  <c r="J237" s="1"/>
  <c r="I246"/>
  <c r="H246"/>
  <c r="H239" s="1"/>
  <c r="H238" s="1"/>
  <c r="H237" s="1"/>
  <c r="G246"/>
  <c r="F246"/>
  <c r="F239" s="1"/>
  <c r="F238" s="1"/>
  <c r="F237" s="1"/>
  <c r="E246"/>
  <c r="D246"/>
  <c r="D245"/>
  <c r="D244"/>
  <c r="L243"/>
  <c r="K243"/>
  <c r="J243"/>
  <c r="I243"/>
  <c r="H243"/>
  <c r="G243"/>
  <c r="F243"/>
  <c r="E243"/>
  <c r="D243" s="1"/>
  <c r="D242"/>
  <c r="D241"/>
  <c r="L240"/>
  <c r="K240"/>
  <c r="J240"/>
  <c r="I240"/>
  <c r="H240"/>
  <c r="G240"/>
  <c r="F240"/>
  <c r="E240"/>
  <c r="D240"/>
  <c r="K239"/>
  <c r="K238" s="1"/>
  <c r="K237" s="1"/>
  <c r="I239"/>
  <c r="I238" s="1"/>
  <c r="I237" s="1"/>
  <c r="G239"/>
  <c r="G238" s="1"/>
  <c r="G237" s="1"/>
  <c r="E239"/>
  <c r="D235"/>
  <c r="L234"/>
  <c r="K234"/>
  <c r="K233" s="1"/>
  <c r="J234"/>
  <c r="I234"/>
  <c r="I233" s="1"/>
  <c r="H234"/>
  <c r="G234"/>
  <c r="G233" s="1"/>
  <c r="F234"/>
  <c r="E234"/>
  <c r="D234" s="1"/>
  <c r="L233"/>
  <c r="J233"/>
  <c r="H233"/>
  <c r="F233"/>
  <c r="D232"/>
  <c r="D231"/>
  <c r="L230"/>
  <c r="K230"/>
  <c r="J230"/>
  <c r="I230"/>
  <c r="H230"/>
  <c r="G230"/>
  <c r="F230"/>
  <c r="E230"/>
  <c r="D230" s="1"/>
  <c r="D229"/>
  <c r="L228"/>
  <c r="K228"/>
  <c r="J228"/>
  <c r="I228"/>
  <c r="H228"/>
  <c r="G228"/>
  <c r="F228"/>
  <c r="E228"/>
  <c r="D228"/>
  <c r="D227"/>
  <c r="D226"/>
  <c r="D225"/>
  <c r="L224"/>
  <c r="L217" s="1"/>
  <c r="K224"/>
  <c r="J224"/>
  <c r="I224"/>
  <c r="H224"/>
  <c r="G224"/>
  <c r="F224"/>
  <c r="E224"/>
  <c r="D224"/>
  <c r="D223"/>
  <c r="D222"/>
  <c r="L221"/>
  <c r="K221"/>
  <c r="K217" s="1"/>
  <c r="J221"/>
  <c r="I221"/>
  <c r="H221"/>
  <c r="G221"/>
  <c r="F221"/>
  <c r="E221"/>
  <c r="D221" s="1"/>
  <c r="D220"/>
  <c r="D219"/>
  <c r="L218"/>
  <c r="K218"/>
  <c r="J218"/>
  <c r="I218"/>
  <c r="H218"/>
  <c r="G218"/>
  <c r="F218"/>
  <c r="E218"/>
  <c r="D218" s="1"/>
  <c r="J217"/>
  <c r="H217"/>
  <c r="F217"/>
  <c r="D216"/>
  <c r="L215"/>
  <c r="K215"/>
  <c r="K210" s="1"/>
  <c r="J215"/>
  <c r="I215"/>
  <c r="I210" s="1"/>
  <c r="H215"/>
  <c r="G215"/>
  <c r="G210" s="1"/>
  <c r="F215"/>
  <c r="E215"/>
  <c r="D215" s="1"/>
  <c r="D214"/>
  <c r="L213"/>
  <c r="L210" s="1"/>
  <c r="K213"/>
  <c r="J213"/>
  <c r="I213"/>
  <c r="H213"/>
  <c r="H210" s="1"/>
  <c r="H209" s="1"/>
  <c r="H208" s="1"/>
  <c r="G213"/>
  <c r="F213"/>
  <c r="E213"/>
  <c r="D213"/>
  <c r="D212"/>
  <c r="L211"/>
  <c r="K211"/>
  <c r="J211"/>
  <c r="I211"/>
  <c r="H211"/>
  <c r="G211"/>
  <c r="F211"/>
  <c r="E211"/>
  <c r="D211"/>
  <c r="J210"/>
  <c r="F210"/>
  <c r="D205"/>
  <c r="L204"/>
  <c r="L203" s="1"/>
  <c r="L202" s="1"/>
  <c r="K204"/>
  <c r="J204"/>
  <c r="J203" s="1"/>
  <c r="J202" s="1"/>
  <c r="I204"/>
  <c r="H204"/>
  <c r="H203" s="1"/>
  <c r="H202" s="1"/>
  <c r="G204"/>
  <c r="F204"/>
  <c r="F203" s="1"/>
  <c r="F202" s="1"/>
  <c r="E204"/>
  <c r="D204"/>
  <c r="K203"/>
  <c r="K202" s="1"/>
  <c r="I203"/>
  <c r="I202" s="1"/>
  <c r="G203"/>
  <c r="G202" s="1"/>
  <c r="E203"/>
  <c r="D201"/>
  <c r="L200"/>
  <c r="L199" s="1"/>
  <c r="K200"/>
  <c r="J200"/>
  <c r="J199" s="1"/>
  <c r="I200"/>
  <c r="H200"/>
  <c r="H199" s="1"/>
  <c r="G200"/>
  <c r="F200"/>
  <c r="F199" s="1"/>
  <c r="E200"/>
  <c r="D200"/>
  <c r="K199"/>
  <c r="I199"/>
  <c r="G199"/>
  <c r="E199"/>
  <c r="D199" s="1"/>
  <c r="D198"/>
  <c r="L197"/>
  <c r="K197"/>
  <c r="J197"/>
  <c r="I197"/>
  <c r="H197"/>
  <c r="G197"/>
  <c r="F197"/>
  <c r="E197"/>
  <c r="D197" s="1"/>
  <c r="D196"/>
  <c r="L195"/>
  <c r="K195"/>
  <c r="J195"/>
  <c r="I195"/>
  <c r="H195"/>
  <c r="G195"/>
  <c r="F195"/>
  <c r="E195"/>
  <c r="D195" s="1"/>
  <c r="D194"/>
  <c r="D193"/>
  <c r="L192"/>
  <c r="K192"/>
  <c r="J192"/>
  <c r="I192"/>
  <c r="H192"/>
  <c r="G192"/>
  <c r="F192"/>
  <c r="E192"/>
  <c r="D192"/>
  <c r="D191"/>
  <c r="L190"/>
  <c r="K190"/>
  <c r="J190"/>
  <c r="I190"/>
  <c r="H190"/>
  <c r="G190"/>
  <c r="F190"/>
  <c r="E190"/>
  <c r="D190" s="1"/>
  <c r="D189"/>
  <c r="D188"/>
  <c r="D187"/>
  <c r="D186"/>
  <c r="D185"/>
  <c r="D184"/>
  <c r="D183"/>
  <c r="L182"/>
  <c r="K182"/>
  <c r="J182"/>
  <c r="I182"/>
  <c r="I181" s="1"/>
  <c r="H182"/>
  <c r="G182"/>
  <c r="F182"/>
  <c r="E182"/>
  <c r="D182" s="1"/>
  <c r="K181"/>
  <c r="G181"/>
  <c r="D180"/>
  <c r="L179"/>
  <c r="K179"/>
  <c r="K178" s="1"/>
  <c r="J179"/>
  <c r="I179"/>
  <c r="I178" s="1"/>
  <c r="H179"/>
  <c r="G179"/>
  <c r="G178" s="1"/>
  <c r="F179"/>
  <c r="E179"/>
  <c r="D179" s="1"/>
  <c r="L178"/>
  <c r="J178"/>
  <c r="H178"/>
  <c r="F178"/>
  <c r="D176"/>
  <c r="L175"/>
  <c r="L174" s="1"/>
  <c r="K175"/>
  <c r="J175"/>
  <c r="J174" s="1"/>
  <c r="I175"/>
  <c r="H175"/>
  <c r="H174" s="1"/>
  <c r="G175"/>
  <c r="F175"/>
  <c r="F174" s="1"/>
  <c r="E175"/>
  <c r="D175"/>
  <c r="K174"/>
  <c r="I174"/>
  <c r="G174"/>
  <c r="E174"/>
  <c r="D174" s="1"/>
  <c r="D173"/>
  <c r="L172"/>
  <c r="K172"/>
  <c r="K171" s="1"/>
  <c r="J172"/>
  <c r="I172"/>
  <c r="I171" s="1"/>
  <c r="H172"/>
  <c r="G172"/>
  <c r="G171" s="1"/>
  <c r="F172"/>
  <c r="E172"/>
  <c r="D172" s="1"/>
  <c r="L171"/>
  <c r="J171"/>
  <c r="H171"/>
  <c r="F171"/>
  <c r="D170"/>
  <c r="D169"/>
  <c r="L168"/>
  <c r="K168"/>
  <c r="J168"/>
  <c r="I168"/>
  <c r="H168"/>
  <c r="G168"/>
  <c r="F168"/>
  <c r="E168"/>
  <c r="D168" s="1"/>
  <c r="D167"/>
  <c r="D166"/>
  <c r="L165"/>
  <c r="L164" s="1"/>
  <c r="K165"/>
  <c r="J165"/>
  <c r="J164" s="1"/>
  <c r="I165"/>
  <c r="H165"/>
  <c r="H164" s="1"/>
  <c r="G165"/>
  <c r="F165"/>
  <c r="F164" s="1"/>
  <c r="E165"/>
  <c r="D165"/>
  <c r="K164"/>
  <c r="I164"/>
  <c r="G164"/>
  <c r="E164"/>
  <c r="D164" s="1"/>
  <c r="D163"/>
  <c r="D162"/>
  <c r="D161"/>
  <c r="G160"/>
  <c r="D160"/>
  <c r="L159"/>
  <c r="K159"/>
  <c r="J159"/>
  <c r="I159"/>
  <c r="H159"/>
  <c r="G159"/>
  <c r="F159"/>
  <c r="E159"/>
  <c r="D159" s="1"/>
  <c r="D158"/>
  <c r="L157"/>
  <c r="K157"/>
  <c r="J157"/>
  <c r="I157"/>
  <c r="H157"/>
  <c r="G157"/>
  <c r="F157"/>
  <c r="E157"/>
  <c r="D157" s="1"/>
  <c r="L156"/>
  <c r="J156"/>
  <c r="H156"/>
  <c r="F156"/>
  <c r="D155"/>
  <c r="D154"/>
  <c r="D153"/>
  <c r="D152"/>
  <c r="D151"/>
  <c r="D150"/>
  <c r="D149"/>
  <c r="L148"/>
  <c r="K148"/>
  <c r="J148"/>
  <c r="I148"/>
  <c r="H148"/>
  <c r="G148"/>
  <c r="F148"/>
  <c r="E148"/>
  <c r="D148" s="1"/>
  <c r="D147"/>
  <c r="L146"/>
  <c r="K146"/>
  <c r="J146"/>
  <c r="I146"/>
  <c r="H146"/>
  <c r="G146"/>
  <c r="F146"/>
  <c r="E146"/>
  <c r="D146"/>
  <c r="D145"/>
  <c r="D144"/>
  <c r="D143"/>
  <c r="D142"/>
  <c r="D141"/>
  <c r="D140"/>
  <c r="D139"/>
  <c r="D138"/>
  <c r="D137"/>
  <c r="L136"/>
  <c r="K136"/>
  <c r="J136"/>
  <c r="I136"/>
  <c r="H136"/>
  <c r="G136"/>
  <c r="F136"/>
  <c r="E136"/>
  <c r="D136" s="1"/>
  <c r="D135"/>
  <c r="D134"/>
  <c r="D133"/>
  <c r="D132"/>
  <c r="D131"/>
  <c r="D130"/>
  <c r="L129"/>
  <c r="K129"/>
  <c r="J129"/>
  <c r="I129"/>
  <c r="H129"/>
  <c r="G129"/>
  <c r="F129"/>
  <c r="E129"/>
  <c r="D129" s="1"/>
  <c r="D128"/>
  <c r="D127"/>
  <c r="D126"/>
  <c r="D125"/>
  <c r="L124"/>
  <c r="K124"/>
  <c r="J124"/>
  <c r="I124"/>
  <c r="H124"/>
  <c r="G124"/>
  <c r="G123" s="1"/>
  <c r="F124"/>
  <c r="E124"/>
  <c r="D124" s="1"/>
  <c r="K123"/>
  <c r="D122"/>
  <c r="D121"/>
  <c r="L120"/>
  <c r="K120"/>
  <c r="J120"/>
  <c r="I120"/>
  <c r="H120"/>
  <c r="G120"/>
  <c r="F120"/>
  <c r="E120"/>
  <c r="D120"/>
  <c r="D119"/>
  <c r="L118"/>
  <c r="K118"/>
  <c r="J118"/>
  <c r="I118"/>
  <c r="H118"/>
  <c r="G118"/>
  <c r="F118"/>
  <c r="E118"/>
  <c r="D118" s="1"/>
  <c r="D117"/>
  <c r="D116"/>
  <c r="D115"/>
  <c r="D114"/>
  <c r="L113"/>
  <c r="L112" s="1"/>
  <c r="K113"/>
  <c r="J113"/>
  <c r="J112" s="1"/>
  <c r="I113"/>
  <c r="H113"/>
  <c r="H112" s="1"/>
  <c r="G113"/>
  <c r="F113"/>
  <c r="F112" s="1"/>
  <c r="E113"/>
  <c r="D113"/>
  <c r="K112"/>
  <c r="I112"/>
  <c r="G112"/>
  <c r="E112"/>
  <c r="D112" s="1"/>
  <c r="D107"/>
  <c r="L106"/>
  <c r="K106"/>
  <c r="J106"/>
  <c r="I106"/>
  <c r="H106"/>
  <c r="G106"/>
  <c r="F106"/>
  <c r="E106"/>
  <c r="D106"/>
  <c r="D105"/>
  <c r="D104"/>
  <c r="D103"/>
  <c r="D102"/>
  <c r="L101"/>
  <c r="K101"/>
  <c r="J101"/>
  <c r="I101"/>
  <c r="H101"/>
  <c r="G101"/>
  <c r="F101"/>
  <c r="E101"/>
  <c r="D101" s="1"/>
  <c r="D100"/>
  <c r="D99"/>
  <c r="D98"/>
  <c r="L97"/>
  <c r="K97"/>
  <c r="K96" s="1"/>
  <c r="K95" s="1"/>
  <c r="K94" s="1"/>
  <c r="J97"/>
  <c r="I97"/>
  <c r="I96" s="1"/>
  <c r="I95" s="1"/>
  <c r="I94" s="1"/>
  <c r="H97"/>
  <c r="G97"/>
  <c r="G96" s="1"/>
  <c r="G95" s="1"/>
  <c r="G94" s="1"/>
  <c r="F97"/>
  <c r="E97"/>
  <c r="D97" s="1"/>
  <c r="L96"/>
  <c r="L95" s="1"/>
  <c r="L94" s="1"/>
  <c r="J96"/>
  <c r="J95" s="1"/>
  <c r="J94" s="1"/>
  <c r="H96"/>
  <c r="H95" s="1"/>
  <c r="H94" s="1"/>
  <c r="F96"/>
  <c r="F95" s="1"/>
  <c r="F94" s="1"/>
  <c r="D92"/>
  <c r="D91"/>
  <c r="L90"/>
  <c r="K90"/>
  <c r="J90"/>
  <c r="I90"/>
  <c r="H90"/>
  <c r="G90"/>
  <c r="F90"/>
  <c r="E90"/>
  <c r="D90" s="1"/>
  <c r="D89"/>
  <c r="D88"/>
  <c r="D87"/>
  <c r="D86"/>
  <c r="D85"/>
  <c r="L84"/>
  <c r="K84"/>
  <c r="J84"/>
  <c r="I84"/>
  <c r="I77" s="1"/>
  <c r="I76" s="1"/>
  <c r="I75" s="1"/>
  <c r="H84"/>
  <c r="G84"/>
  <c r="G77" s="1"/>
  <c r="G76" s="1"/>
  <c r="G75" s="1"/>
  <c r="F84"/>
  <c r="E84"/>
  <c r="D84" s="1"/>
  <c r="D83"/>
  <c r="D82"/>
  <c r="D81"/>
  <c r="L80"/>
  <c r="K80"/>
  <c r="J80"/>
  <c r="I80"/>
  <c r="H80"/>
  <c r="G80"/>
  <c r="F80"/>
  <c r="E80"/>
  <c r="D80"/>
  <c r="D79"/>
  <c r="L78"/>
  <c r="K78"/>
  <c r="J78"/>
  <c r="J77" s="1"/>
  <c r="J76" s="1"/>
  <c r="J75" s="1"/>
  <c r="I78"/>
  <c r="H78"/>
  <c r="G78"/>
  <c r="F78"/>
  <c r="E78"/>
  <c r="D78"/>
  <c r="F77"/>
  <c r="F76" s="1"/>
  <c r="F75" s="1"/>
  <c r="D73"/>
  <c r="D72"/>
  <c r="D71"/>
  <c r="L70"/>
  <c r="K70"/>
  <c r="J70"/>
  <c r="I70"/>
  <c r="H70"/>
  <c r="G70"/>
  <c r="F70"/>
  <c r="E70"/>
  <c r="D70" s="1"/>
  <c r="L69"/>
  <c r="K69"/>
  <c r="J69"/>
  <c r="I69"/>
  <c r="H69"/>
  <c r="G69"/>
  <c r="F69"/>
  <c r="E69"/>
  <c r="D69"/>
  <c r="D68"/>
  <c r="D67"/>
  <c r="D66"/>
  <c r="D65"/>
  <c r="D64"/>
  <c r="L63"/>
  <c r="K63"/>
  <c r="J63"/>
  <c r="I63"/>
  <c r="H63"/>
  <c r="G63"/>
  <c r="F63"/>
  <c r="E63"/>
  <c r="D63"/>
  <c r="D62"/>
  <c r="L61"/>
  <c r="K61"/>
  <c r="J61"/>
  <c r="I61"/>
  <c r="H61"/>
  <c r="G61"/>
  <c r="F61"/>
  <c r="E61"/>
  <c r="D61" s="1"/>
  <c r="D60"/>
  <c r="D59"/>
  <c r="D58"/>
  <c r="D57"/>
  <c r="D56"/>
  <c r="D55"/>
  <c r="D54"/>
  <c r="D53"/>
  <c r="D52"/>
  <c r="L51"/>
  <c r="K51"/>
  <c r="J51"/>
  <c r="I51"/>
  <c r="H51"/>
  <c r="G51"/>
  <c r="F51"/>
  <c r="E51"/>
  <c r="D51"/>
  <c r="D50"/>
  <c r="D49"/>
  <c r="D48"/>
  <c r="D47"/>
  <c r="D46"/>
  <c r="L45"/>
  <c r="K45"/>
  <c r="J45"/>
  <c r="I45"/>
  <c r="H45"/>
  <c r="G45"/>
  <c r="F45"/>
  <c r="E45"/>
  <c r="D45"/>
  <c r="D44"/>
  <c r="D43"/>
  <c r="D42"/>
  <c r="L41"/>
  <c r="K41"/>
  <c r="J41"/>
  <c r="I41"/>
  <c r="H41"/>
  <c r="G41"/>
  <c r="F41"/>
  <c r="E41"/>
  <c r="D41"/>
  <c r="K40"/>
  <c r="I40"/>
  <c r="G40"/>
  <c r="E40"/>
  <c r="K39"/>
  <c r="K38" s="1"/>
  <c r="I39"/>
  <c r="I38" s="1"/>
  <c r="G39"/>
  <c r="G38" s="1"/>
  <c r="E39"/>
  <c r="D36"/>
  <c r="L35"/>
  <c r="K35"/>
  <c r="K34" s="1"/>
  <c r="K33" s="1"/>
  <c r="K32" s="1"/>
  <c r="J35"/>
  <c r="J34" s="1"/>
  <c r="J33" s="1"/>
  <c r="J32" s="1"/>
  <c r="I35"/>
  <c r="I34" s="1"/>
  <c r="I33" s="1"/>
  <c r="I32" s="1"/>
  <c r="H35"/>
  <c r="G35"/>
  <c r="G34" s="1"/>
  <c r="G33" s="1"/>
  <c r="G32" s="1"/>
  <c r="F35"/>
  <c r="F34" s="1"/>
  <c r="F33" s="1"/>
  <c r="F32" s="1"/>
  <c r="E35"/>
  <c r="L34"/>
  <c r="L33" s="1"/>
  <c r="L32" s="1"/>
  <c r="H34"/>
  <c r="H33" s="1"/>
  <c r="H32" s="1"/>
  <c r="D30"/>
  <c r="D29"/>
  <c r="L28"/>
  <c r="L27" s="1"/>
  <c r="L26" s="1"/>
  <c r="L25" s="1"/>
  <c r="K28"/>
  <c r="J28"/>
  <c r="J27" s="1"/>
  <c r="J26" s="1"/>
  <c r="J25" s="1"/>
  <c r="I28"/>
  <c r="H28"/>
  <c r="H27" s="1"/>
  <c r="H26" s="1"/>
  <c r="H25" s="1"/>
  <c r="G28"/>
  <c r="F28"/>
  <c r="F27" s="1"/>
  <c r="F26" s="1"/>
  <c r="F25" s="1"/>
  <c r="E28"/>
  <c r="D28"/>
  <c r="K27"/>
  <c r="K26" s="1"/>
  <c r="K25" s="1"/>
  <c r="I27"/>
  <c r="I26" s="1"/>
  <c r="I25" s="1"/>
  <c r="G27"/>
  <c r="G26" s="1"/>
  <c r="G25" s="1"/>
  <c r="E27"/>
  <c r="D27" s="1"/>
  <c r="D23"/>
  <c r="L22"/>
  <c r="K22"/>
  <c r="K15" s="1"/>
  <c r="K14" s="1"/>
  <c r="K13" s="1"/>
  <c r="J22"/>
  <c r="I22"/>
  <c r="I15" s="1"/>
  <c r="I14" s="1"/>
  <c r="I13" s="1"/>
  <c r="H22"/>
  <c r="G22"/>
  <c r="G15" s="1"/>
  <c r="G14" s="1"/>
  <c r="G13" s="1"/>
  <c r="F22"/>
  <c r="E22"/>
  <c r="D22" s="1"/>
  <c r="D21"/>
  <c r="D20"/>
  <c r="D19"/>
  <c r="D18"/>
  <c r="D17"/>
  <c r="L16"/>
  <c r="K16"/>
  <c r="J16"/>
  <c r="I16"/>
  <c r="H16"/>
  <c r="G16"/>
  <c r="F16"/>
  <c r="E16"/>
  <c r="D16" s="1"/>
  <c r="L15"/>
  <c r="L14" s="1"/>
  <c r="L13" s="1"/>
  <c r="J15"/>
  <c r="J14" s="1"/>
  <c r="J13" s="1"/>
  <c r="H15"/>
  <c r="H14" s="1"/>
  <c r="H13" s="1"/>
  <c r="F15"/>
  <c r="F14" s="1"/>
  <c r="F13" s="1"/>
  <c r="D11"/>
  <c r="L10"/>
  <c r="L9" s="1"/>
  <c r="L8" s="1"/>
  <c r="L7" s="1"/>
  <c r="K10"/>
  <c r="J10"/>
  <c r="J9" s="1"/>
  <c r="J8" s="1"/>
  <c r="J7" s="1"/>
  <c r="I10"/>
  <c r="H10"/>
  <c r="H9" s="1"/>
  <c r="H8" s="1"/>
  <c r="H7" s="1"/>
  <c r="G10"/>
  <c r="F10"/>
  <c r="F9" s="1"/>
  <c r="F8" s="1"/>
  <c r="F7" s="1"/>
  <c r="E10"/>
  <c r="D10"/>
  <c r="K9"/>
  <c r="K8" s="1"/>
  <c r="K7" s="1"/>
  <c r="I9"/>
  <c r="I8" s="1"/>
  <c r="I7" s="1"/>
  <c r="G9"/>
  <c r="G8" s="1"/>
  <c r="G7" s="1"/>
  <c r="E9"/>
  <c r="D9" s="1"/>
  <c r="E344" l="1"/>
  <c r="D344" s="1"/>
  <c r="E350"/>
  <c r="D350" s="1"/>
  <c r="F349"/>
  <c r="F348" s="1"/>
  <c r="J349"/>
  <c r="J348" s="1"/>
  <c r="D356"/>
  <c r="G355"/>
  <c r="I355"/>
  <c r="K355"/>
  <c r="K349" s="1"/>
  <c r="K348" s="1"/>
  <c r="I349"/>
  <c r="I348" s="1"/>
  <c r="E8"/>
  <c r="E15"/>
  <c r="E26"/>
  <c r="D35"/>
  <c r="E34"/>
  <c r="F40"/>
  <c r="F39" s="1"/>
  <c r="F38" s="1"/>
  <c r="H40"/>
  <c r="H39" s="1"/>
  <c r="H38" s="1"/>
  <c r="J40"/>
  <c r="J39" s="1"/>
  <c r="J38" s="1"/>
  <c r="J6" s="1"/>
  <c r="L40"/>
  <c r="L39" s="1"/>
  <c r="L38" s="1"/>
  <c r="E38"/>
  <c r="F6"/>
  <c r="G6"/>
  <c r="I6"/>
  <c r="L77"/>
  <c r="L76" s="1"/>
  <c r="L75" s="1"/>
  <c r="H77"/>
  <c r="H76" s="1"/>
  <c r="H75" s="1"/>
  <c r="K77"/>
  <c r="K76" s="1"/>
  <c r="K75" s="1"/>
  <c r="K6" s="1"/>
  <c r="H6"/>
  <c r="L6"/>
  <c r="E77"/>
  <c r="E96"/>
  <c r="I123"/>
  <c r="E123"/>
  <c r="F123"/>
  <c r="F111" s="1"/>
  <c r="H123"/>
  <c r="H111" s="1"/>
  <c r="J123"/>
  <c r="L123"/>
  <c r="L111" s="1"/>
  <c r="G156"/>
  <c r="G111" s="1"/>
  <c r="G110" s="1"/>
  <c r="G109" s="1"/>
  <c r="I156"/>
  <c r="I111" s="1"/>
  <c r="I110" s="1"/>
  <c r="I109" s="1"/>
  <c r="K156"/>
  <c r="K111" s="1"/>
  <c r="K110" s="1"/>
  <c r="K109" s="1"/>
  <c r="J111"/>
  <c r="E156"/>
  <c r="E171"/>
  <c r="D171" s="1"/>
  <c r="K177"/>
  <c r="E178"/>
  <c r="D178" s="1"/>
  <c r="G177"/>
  <c r="I177"/>
  <c r="E181"/>
  <c r="F181"/>
  <c r="H181"/>
  <c r="J181"/>
  <c r="L181"/>
  <c r="D203"/>
  <c r="F177"/>
  <c r="H177"/>
  <c r="J177"/>
  <c r="L177"/>
  <c r="E202"/>
  <c r="L209"/>
  <c r="L208" s="1"/>
  <c r="E210"/>
  <c r="D210" s="1"/>
  <c r="F209"/>
  <c r="F208" s="1"/>
  <c r="J209"/>
  <c r="J208" s="1"/>
  <c r="J207" s="1"/>
  <c r="G217"/>
  <c r="I217"/>
  <c r="E217"/>
  <c r="D217"/>
  <c r="G209"/>
  <c r="G208" s="1"/>
  <c r="I209"/>
  <c r="I208" s="1"/>
  <c r="K209"/>
  <c r="K208" s="1"/>
  <c r="E233"/>
  <c r="D239"/>
  <c r="E238"/>
  <c r="E257"/>
  <c r="D274"/>
  <c r="K273"/>
  <c r="K272" s="1"/>
  <c r="D272" s="1"/>
  <c r="E283"/>
  <c r="E343"/>
  <c r="G324"/>
  <c r="G323" s="1"/>
  <c r="I324"/>
  <c r="I323" s="1"/>
  <c r="K324"/>
  <c r="K323" s="1"/>
  <c r="E290"/>
  <c r="E295"/>
  <c r="D295" s="1"/>
  <c r="E305"/>
  <c r="E332"/>
  <c r="D332" s="1"/>
  <c r="E338"/>
  <c r="D299"/>
  <c r="F304"/>
  <c r="F303" s="1"/>
  <c r="H304"/>
  <c r="H303" s="1"/>
  <c r="J304"/>
  <c r="J303" s="1"/>
  <c r="L304"/>
  <c r="L303" s="1"/>
  <c r="F207"/>
  <c r="H207"/>
  <c r="L207"/>
  <c r="E294"/>
  <c r="F10" i="5"/>
  <c r="F12"/>
  <c r="D355" i="7" l="1"/>
  <c r="E349"/>
  <c r="E348" s="1"/>
  <c r="D348" s="1"/>
  <c r="K207"/>
  <c r="G349"/>
  <c r="G348" s="1"/>
  <c r="G207" s="1"/>
  <c r="D15"/>
  <c r="E14"/>
  <c r="D26"/>
  <c r="E25"/>
  <c r="D25" s="1"/>
  <c r="D8"/>
  <c r="E7"/>
  <c r="D7" s="1"/>
  <c r="D34"/>
  <c r="E33"/>
  <c r="D38"/>
  <c r="D39"/>
  <c r="D40"/>
  <c r="D96"/>
  <c r="E95"/>
  <c r="D77"/>
  <c r="E76"/>
  <c r="H110"/>
  <c r="H109" s="1"/>
  <c r="D123"/>
  <c r="J110"/>
  <c r="J109" s="1"/>
  <c r="K4"/>
  <c r="L110"/>
  <c r="L109" s="1"/>
  <c r="L4" s="1"/>
  <c r="F110"/>
  <c r="F109" s="1"/>
  <c r="D156"/>
  <c r="E111"/>
  <c r="D111" s="1"/>
  <c r="D181"/>
  <c r="E177"/>
  <c r="E110" s="1"/>
  <c r="J4"/>
  <c r="F4"/>
  <c r="G4"/>
  <c r="D202"/>
  <c r="H4"/>
  <c r="I207"/>
  <c r="I4" s="1"/>
  <c r="D233"/>
  <c r="E209"/>
  <c r="D238"/>
  <c r="E237"/>
  <c r="D237" s="1"/>
  <c r="D257"/>
  <c r="E256"/>
  <c r="D273"/>
  <c r="D283"/>
  <c r="E282"/>
  <c r="D282" s="1"/>
  <c r="D343"/>
  <c r="E342"/>
  <c r="D342" s="1"/>
  <c r="D338"/>
  <c r="E324"/>
  <c r="D305"/>
  <c r="E304"/>
  <c r="D290"/>
  <c r="E289"/>
  <c r="D294"/>
  <c r="D349" l="1"/>
  <c r="D14"/>
  <c r="E13"/>
  <c r="D13" s="1"/>
  <c r="D33"/>
  <c r="E32"/>
  <c r="D32" s="1"/>
  <c r="D76"/>
  <c r="E75"/>
  <c r="D95"/>
  <c r="E94"/>
  <c r="D94" s="1"/>
  <c r="D177"/>
  <c r="D110"/>
  <c r="E109"/>
  <c r="D109" s="1"/>
  <c r="D209"/>
  <c r="E208"/>
  <c r="D208" s="1"/>
  <c r="D256"/>
  <c r="E255"/>
  <c r="D255" s="1"/>
  <c r="D289"/>
  <c r="E288"/>
  <c r="D304"/>
  <c r="E303"/>
  <c r="D303" s="1"/>
  <c r="D324"/>
  <c r="E323"/>
  <c r="D323" s="1"/>
  <c r="J45" i="6"/>
  <c r="J44"/>
  <c r="F44"/>
  <c r="I43"/>
  <c r="H43"/>
  <c r="G43"/>
  <c r="F43"/>
  <c r="E43"/>
  <c r="D43"/>
  <c r="C43"/>
  <c r="B43"/>
  <c r="J42"/>
  <c r="J41" s="1"/>
  <c r="I41"/>
  <c r="H41"/>
  <c r="G41"/>
  <c r="F41"/>
  <c r="E41"/>
  <c r="D41"/>
  <c r="C41"/>
  <c r="B41"/>
  <c r="J40"/>
  <c r="J39" s="1"/>
  <c r="I39"/>
  <c r="H39"/>
  <c r="G39"/>
  <c r="F39"/>
  <c r="E39"/>
  <c r="D39"/>
  <c r="C39"/>
  <c r="B39"/>
  <c r="J38"/>
  <c r="J37" s="1"/>
  <c r="I37"/>
  <c r="H37"/>
  <c r="G37"/>
  <c r="F37"/>
  <c r="E37"/>
  <c r="D37"/>
  <c r="C37"/>
  <c r="B37"/>
  <c r="J36"/>
  <c r="J35"/>
  <c r="B34"/>
  <c r="J34" s="1"/>
  <c r="I33"/>
  <c r="H33"/>
  <c r="G33"/>
  <c r="F33"/>
  <c r="E33"/>
  <c r="D33"/>
  <c r="C33"/>
  <c r="J32"/>
  <c r="J31"/>
  <c r="I30"/>
  <c r="H30"/>
  <c r="G30"/>
  <c r="F30"/>
  <c r="E30"/>
  <c r="D30"/>
  <c r="C30"/>
  <c r="B30"/>
  <c r="J29"/>
  <c r="J28"/>
  <c r="I27"/>
  <c r="H27"/>
  <c r="G27"/>
  <c r="F27"/>
  <c r="E27"/>
  <c r="D27"/>
  <c r="C27"/>
  <c r="B27"/>
  <c r="J26"/>
  <c r="J25"/>
  <c r="J24" s="1"/>
  <c r="I24"/>
  <c r="H24"/>
  <c r="G24"/>
  <c r="F24"/>
  <c r="E24"/>
  <c r="D24"/>
  <c r="C24"/>
  <c r="B24"/>
  <c r="J23"/>
  <c r="J22"/>
  <c r="I22"/>
  <c r="H22"/>
  <c r="G22"/>
  <c r="F22"/>
  <c r="E22"/>
  <c r="D22"/>
  <c r="C22"/>
  <c r="B22"/>
  <c r="J21"/>
  <c r="J20"/>
  <c r="J19"/>
  <c r="J18"/>
  <c r="I18"/>
  <c r="H18"/>
  <c r="G18"/>
  <c r="F18"/>
  <c r="E18"/>
  <c r="D18"/>
  <c r="C18"/>
  <c r="B18"/>
  <c r="J17"/>
  <c r="J16"/>
  <c r="I16"/>
  <c r="H16"/>
  <c r="G16"/>
  <c r="F16"/>
  <c r="E16"/>
  <c r="D16"/>
  <c r="C16"/>
  <c r="B16"/>
  <c r="J15"/>
  <c r="J14"/>
  <c r="J13" s="1"/>
  <c r="I13"/>
  <c r="H13"/>
  <c r="G13"/>
  <c r="F13"/>
  <c r="E13"/>
  <c r="D13"/>
  <c r="C13"/>
  <c r="B13"/>
  <c r="J12"/>
  <c r="J11" s="1"/>
  <c r="I11"/>
  <c r="H11"/>
  <c r="G11"/>
  <c r="F11"/>
  <c r="E11"/>
  <c r="D11"/>
  <c r="C11"/>
  <c r="B11"/>
  <c r="J10"/>
  <c r="F10"/>
  <c r="J9"/>
  <c r="J8" s="1"/>
  <c r="I8"/>
  <c r="H8"/>
  <c r="G8"/>
  <c r="F8"/>
  <c r="E8"/>
  <c r="D8"/>
  <c r="C8"/>
  <c r="B8"/>
  <c r="J7"/>
  <c r="J6" s="1"/>
  <c r="I6"/>
  <c r="H6"/>
  <c r="G6"/>
  <c r="F6"/>
  <c r="E6"/>
  <c r="D6"/>
  <c r="C6"/>
  <c r="B6"/>
  <c r="F22" i="5"/>
  <c r="F7"/>
  <c r="D75" i="7" l="1"/>
  <c r="E6"/>
  <c r="D6" s="1"/>
  <c r="D288"/>
  <c r="E207"/>
  <c r="F13" i="5"/>
  <c r="J43" i="6"/>
  <c r="J30"/>
  <c r="C46"/>
  <c r="E46"/>
  <c r="G46"/>
  <c r="I46"/>
  <c r="J33"/>
  <c r="J27"/>
  <c r="D46"/>
  <c r="F46"/>
  <c r="H46"/>
  <c r="B33"/>
  <c r="B46" s="1"/>
  <c r="D207" i="7" l="1"/>
  <c r="E4"/>
  <c r="D4" s="1"/>
  <c r="F17" i="5"/>
  <c r="F24" s="1"/>
  <c r="J46" i="6"/>
  <c r="B47"/>
</calcChain>
</file>

<file path=xl/comments1.xml><?xml version="1.0" encoding="utf-8"?>
<comments xmlns="http://schemas.openxmlformats.org/spreadsheetml/2006/main">
  <authors>
    <author>Autor</author>
  </authors>
  <commentList>
    <comment ref="D2" authorId="0">
      <text>
        <r>
          <rPr>
            <b/>
            <sz val="9"/>
            <color indexed="81"/>
            <rFont val="Segoe UI"/>
            <family val="2"/>
            <charset val="238"/>
          </rPr>
          <t xml:space="preserve">Autor:
NE treba popunjavti jer se sve automatski zbraja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E2" author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popuniti na 4. razini samo zatamnjene ćelije dok se ostalo zbraja</t>
        </r>
      </text>
    </comment>
    <comment ref="F2" author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popuniti na 4. razini samo zatamnjene ćelije dok se ostalo zbraja</t>
        </r>
      </text>
    </comment>
    <comment ref="G2" author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popuniti na 4. razini samo zatamnjene ćelije dok se ostalo zbraja</t>
        </r>
      </text>
    </comment>
    <comment ref="H2" author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popuniti na 4. razini samo zatamnjene ćelije dok se ostalo zbraja</t>
        </r>
      </text>
    </comment>
    <comment ref="I2" author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popuniti na 4. razini samo zatamnjene ćelije dok se ostalo zbraja</t>
        </r>
      </text>
    </comment>
    <comment ref="J2" author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popuniti na 4. razini samo zatamnjene ćelije dok se ostalo zbraja</t>
        </r>
      </text>
    </comment>
    <comment ref="K2" author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popuniti na 4. razini samo zatamnjene ćelije dok se ostalo zbraja</t>
        </r>
      </text>
    </comment>
    <comment ref="L2" author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popuniti na 4. razini samo zatamnjene ćelije dok se ostalo zbraja</t>
        </r>
      </text>
    </comment>
  </commentList>
</comments>
</file>

<file path=xl/sharedStrings.xml><?xml version="1.0" encoding="utf-8"?>
<sst xmlns="http://schemas.openxmlformats.org/spreadsheetml/2006/main" count="409" uniqueCount="176">
  <si>
    <t>Rashodi za nabavu proizvedene dugotrajne imovine</t>
  </si>
  <si>
    <t>Postrojenja i oprema</t>
  </si>
  <si>
    <t>Materijalni rashodi</t>
  </si>
  <si>
    <t>Rashodi za usluge</t>
  </si>
  <si>
    <t>Naknade troškova zaposlenima</t>
  </si>
  <si>
    <t>Rashodi za materijal i energiju</t>
  </si>
  <si>
    <t>Naknade troškova osobama izvan radnog odnosa</t>
  </si>
  <si>
    <t>Ostali nespomenuti rashodi poslovanja</t>
  </si>
  <si>
    <t>Financijski rashodi</t>
  </si>
  <si>
    <t>Ostali financijski rashodi</t>
  </si>
  <si>
    <t>Rashodi za zaposlene</t>
  </si>
  <si>
    <t>Plaće (Bruto)</t>
  </si>
  <si>
    <t>Doprinosi na plaće</t>
  </si>
  <si>
    <t>Knjige, umjetnička djela i ostale izložbene vrijednosti</t>
  </si>
  <si>
    <t>Donacije</t>
  </si>
  <si>
    <t>PRIJEDLOG FINANCIJSKOG PLANA II.GIMNAZIJE OSIJEK ZA 2019. GODINU</t>
  </si>
  <si>
    <t>OPĆI DIO</t>
  </si>
  <si>
    <t>Prijedlog plana 
za 2019.</t>
  </si>
  <si>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</si>
  <si>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</si>
  <si>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</si>
  <si>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</si>
  <si>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</si>
  <si>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</si>
  <si>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</si>
  <si>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UKUPAN DONOS VIŠKA/MANJKA IZ PRETHODNE(IH) GODINA</t>
  </si>
  <si>
    <t>VIŠAK/MANJAK IZ PRETHODNE(IH) GODINE KOJI ĆE SE POKRITI/RASPOREDITI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</si>
  <si>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</si>
  <si>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</si>
  <si>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</si>
  <si>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</si>
  <si>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</si>
  <si>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PLAN PRIHODA I PRIMITAKA ZA: II.GIMNAZIJU OSIJEK</t>
  </si>
  <si>
    <t>u kunama</t>
  </si>
  <si>
    <t>Izvor prihoda i primitaka</t>
  </si>
  <si>
    <t>2019.</t>
  </si>
  <si>
    <t>Oznaka                           rač. iz                                      računskog                                         plana</t>
  </si>
  <si>
    <t>Opći prihodi i primici</t>
  </si>
  <si>
    <t>Opći prihodi i primici-decentralizacija</t>
  </si>
  <si>
    <t>Vlastiti prihodi</t>
  </si>
  <si>
    <t>Prihodi za posebne namjene</t>
  </si>
  <si>
    <t>Pomoći</t>
  </si>
  <si>
    <t xml:space="preserve">Donacije </t>
  </si>
  <si>
    <t>Prihodi od prodaje  nefinancijske imovine i nadoknade šteta s osnova osiguranja</t>
  </si>
  <si>
    <t>Namjenski primici od zaduživanja</t>
  </si>
  <si>
    <t>UKUPNO</t>
  </si>
  <si>
    <t>šifra izvora</t>
  </si>
  <si>
    <t>Ukupno (po izvorima)</t>
  </si>
  <si>
    <t>Ukupno prihodi i primici za 2019.</t>
  </si>
  <si>
    <t>PLAN RASHODA I IZDATAKA ZA:  II. GIMNAZIJU OSIJEK</t>
  </si>
  <si>
    <t>Šifra</t>
  </si>
  <si>
    <t>pozicija</t>
  </si>
  <si>
    <t>Naziv</t>
  </si>
  <si>
    <t>II. REBALANS 2019. GODINE</t>
  </si>
  <si>
    <t>Prihodi od nefinancijske imovine i nadoknade šteta s osnova osiguranja</t>
  </si>
  <si>
    <t xml:space="preserve">SVEUKUPNO </t>
  </si>
  <si>
    <t>Program 7007</t>
  </si>
  <si>
    <t>FINANCIRANJE SREDNJEG ŠKOLSTVA PREMA MINIMALNOM STANDARDU</t>
  </si>
  <si>
    <t>Rashodi za nabavu nefinancijske imovine</t>
  </si>
  <si>
    <t>K7007 02</t>
  </si>
  <si>
    <t>OPREMANJE USTANOVA SREDNJEG ŠKOLSTVA</t>
  </si>
  <si>
    <t>Rashodi poslovanja</t>
  </si>
  <si>
    <t>A 7007 05</t>
  </si>
  <si>
    <t xml:space="preserve">FINANCIRANJE OPĆIH TROŠKOVA SREDNJEG ŠKOLSTVA </t>
  </si>
  <si>
    <t>A 7007 06</t>
  </si>
  <si>
    <t xml:space="preserve">FINANCIRANJE STVARNIH TROŠKOVA SREDNJEG ŠKOLSTVA </t>
  </si>
  <si>
    <t>Program 7011</t>
  </si>
  <si>
    <t>FINANCIRANJE ŠKOLSTVA IZVAN ŽUPANIJSKOG PRORAČUNA</t>
  </si>
  <si>
    <t>A 7011 02</t>
  </si>
  <si>
    <t>VLASTITI PRIHODI - SREDNJE ŠKOLSTVO</t>
  </si>
  <si>
    <t xml:space="preserve">Kamate za primljene kredite i zajmove </t>
  </si>
  <si>
    <t>Rashodi za nabavu neproizvedene dugotrajne imovine</t>
  </si>
  <si>
    <t>Nematerijalna  imovina</t>
  </si>
  <si>
    <t>Program 7008</t>
  </si>
  <si>
    <t>FINANCIRANJE ŠKOLSTVA IZNAD MINIMALNOG STANDARDA</t>
  </si>
  <si>
    <t>ORGANIZACIJA I IZVOĐENJE NATJECANJA I SMOTRI</t>
  </si>
  <si>
    <t>PROGRAMI I PROJEKTI U OSNOVNIM I SREDNJIM ŠKOLAMA</t>
  </si>
  <si>
    <t>OSTALI PROGRAMI I PROJEKTI U ODGOJU I OBRAZOVANJU</t>
  </si>
  <si>
    <t>K 7008 04</t>
  </si>
  <si>
    <t>SUFINANCIRANJE OBAVEZNE ŠKOLSKE LEKTIRE U OSNOVNIM I SREDNJIM ŠKOLAMA</t>
  </si>
  <si>
    <t>T 7008 27</t>
  </si>
  <si>
    <t>SHEMA - VOĆE, POVRĆE I MLIJEKO</t>
  </si>
  <si>
    <t>K 7007 01</t>
  </si>
  <si>
    <t>IZGRADNJA I REKONSTRUKCIJA OBJEKATA SREDNJEG ŠKOLSTVA</t>
  </si>
  <si>
    <t>Građevinski objekti</t>
  </si>
  <si>
    <t>Poslovni objekti</t>
  </si>
  <si>
    <t>Uredska oprema i namještaj</t>
  </si>
  <si>
    <t>Komunikacijska oprema</t>
  </si>
  <si>
    <t>Oprema za održavanje i zaštitu</t>
  </si>
  <si>
    <t>Sportska i glazbena oprema</t>
  </si>
  <si>
    <t>Uređaji, strojevi i oprema za ostale namjene</t>
  </si>
  <si>
    <t>Prijevozna sredstva</t>
  </si>
  <si>
    <t>Prijevozna sredstva u cestovnom prometu</t>
  </si>
  <si>
    <t>K 7007 03</t>
  </si>
  <si>
    <t>INVESTICIJSKO ODRŽAVANJE OBJEKATA I OPREME U SREDNJEM ŠKOLSTVU</t>
  </si>
  <si>
    <t>Usluge tekućeg i investicijskog održavanja</t>
  </si>
  <si>
    <t>Intelektualne i osobne usluge</t>
  </si>
  <si>
    <t>TEKUĆE I INVESTICIJSKO ODRŽAVANJE UČENIČKIH DOMOVA</t>
  </si>
  <si>
    <t>Službena putovanja</t>
  </si>
  <si>
    <t>Stručno usavršavanje zaposlenika</t>
  </si>
  <si>
    <t>Ostale naknade troškova zaposlenima</t>
  </si>
  <si>
    <t>Uredski materijal i ostali materijalni rashodi</t>
  </si>
  <si>
    <t>Materijal i sirovine</t>
  </si>
  <si>
    <t>Materijal i dijelovi za tekuće i investicijsko održavanje</t>
  </si>
  <si>
    <t>Sitni inventar i auto gume</t>
  </si>
  <si>
    <t>Službena, radna i zaštitna odjeća i obuća</t>
  </si>
  <si>
    <t>Usluge telefona, pošte i prijevoza</t>
  </si>
  <si>
    <t>Usluge promidžbe i informiranja</t>
  </si>
  <si>
    <t>Komunalne usluge</t>
  </si>
  <si>
    <t>Zakupnine i najamnine</t>
  </si>
  <si>
    <t>Zdravstvene i veterinarske usluge</t>
  </si>
  <si>
    <t>Računalne usluge</t>
  </si>
  <si>
    <t>Ostale usluge</t>
  </si>
  <si>
    <t>Premije osiguranja</t>
  </si>
  <si>
    <t>Reprezentacija</t>
  </si>
  <si>
    <t>Članarine</t>
  </si>
  <si>
    <t>Pristojbe i naknade</t>
  </si>
  <si>
    <t>Bankarske usluge i usluge platnog prometa</t>
  </si>
  <si>
    <t>Zatezne kamate</t>
  </si>
  <si>
    <t>Ostali nespomenuti financijski rashodi</t>
  </si>
  <si>
    <t>Naknade za prijevoz, za rad na terenu i odvojeni život</t>
  </si>
  <si>
    <t>Energija</t>
  </si>
  <si>
    <t>A 7007 07</t>
  </si>
  <si>
    <t>SMJEŠTAJ I PREHRANA UČENIKA U UČENIČKIM DOMOVIMA</t>
  </si>
  <si>
    <t>Plaće za redovan rad</t>
  </si>
  <si>
    <t>Plaće u naravi</t>
  </si>
  <si>
    <t>Plaće za prekovremeni rad</t>
  </si>
  <si>
    <t>Plaće za posebne uvjete rada</t>
  </si>
  <si>
    <t>Ostali rashodi za zaposlene</t>
  </si>
  <si>
    <t>Doprinosi za obvezno zdravstveno osiguranje</t>
  </si>
  <si>
    <t>Doprinosi za obvezno U SLUČAJU NEZAPOSLENOSTI</t>
  </si>
  <si>
    <t>Naknade za rad predstavničkih i izvršnih tijela, povjerenstava i slično</t>
  </si>
  <si>
    <t>Članarine i norme</t>
  </si>
  <si>
    <t>Troškovi sudskih postupaka</t>
  </si>
  <si>
    <t>Kamate za primljene kredite i zajmove od kreditnih i ostalih financijskih institucija izvan javnog sektora</t>
  </si>
  <si>
    <t>Negativne tečajne razlike i razlike zbog primjene valutne klauzule</t>
  </si>
  <si>
    <t>Pomoći dane u inozemstvo i unutar općeg proračuna</t>
  </si>
  <si>
    <t>Pomoći proračunskim korisnicima drugih proračuna</t>
  </si>
  <si>
    <t>Tekuće pomoći proračunskim korisnicima drugih proračuna</t>
  </si>
  <si>
    <t>Kapitalne pomoći proračunskim korisnicima  drugih proračuna</t>
  </si>
  <si>
    <t>Prijenosi između proračunskih korisnika istog proračuna</t>
  </si>
  <si>
    <t>Tekući prijenosi između proračunskih korisnika istog proračuna temeljem prijenosa EU sredstava</t>
  </si>
  <si>
    <t>Kapitalni prijenosi između proračunskih korisnika istog proračuna temeljem prijenosa EU sredstava</t>
  </si>
  <si>
    <t>Naknade građanima i kućanstvima na temelju osiguranja i druge naknade</t>
  </si>
  <si>
    <t>Ostale naknade građanima i kućanstvima iz proračuna</t>
  </si>
  <si>
    <t>Naknade građanima i kućanstvima u novcu</t>
  </si>
  <si>
    <t>Ostali rashodi</t>
  </si>
  <si>
    <t>Tekuće donacije</t>
  </si>
  <si>
    <t>Tekuće donacije u novcu</t>
  </si>
  <si>
    <t>Licence</t>
  </si>
  <si>
    <t>Medicinska i laboratorijska oprema</t>
  </si>
  <si>
    <t>Instrumenti, uređaji i strojevi</t>
  </si>
  <si>
    <t>Knjige</t>
  </si>
  <si>
    <t>Umjetnička djela</t>
  </si>
  <si>
    <t>Višegodišnji nasadi i osnovno stado</t>
  </si>
  <si>
    <t>Višegodišnji nasadi</t>
  </si>
  <si>
    <t>Nematerijalna proizvedena imovina</t>
  </si>
  <si>
    <t>Ulaganja u računalne programe</t>
  </si>
  <si>
    <t>Rashodi za dodatna ulaganja na nefinancijskoj imovini</t>
  </si>
  <si>
    <t>Dodatna ulaganja na postojenjima i opremi</t>
  </si>
  <si>
    <t>Izdaci za financijsku imovinu i otplate zajmova</t>
  </si>
  <si>
    <t>Izdaci za otplatu glavnice primljenih kredita i zajmova</t>
  </si>
  <si>
    <t>Otplata glavnice primljenih zajmova od trgovačkih društava i obrtnika izvan javnog sektora</t>
  </si>
  <si>
    <t>Otplata glavnice primljenih zajmova od tuzemnih trgovačkih društava izvan javnog sektora</t>
  </si>
  <si>
    <t xml:space="preserve">Intelektualne i osobne usluge </t>
  </si>
  <si>
    <t>POTICANJE IZVRSNOSTI</t>
  </si>
  <si>
    <t>SUFINANCIRANJE OBILJEŽAVANJA DANA SJEĆANJA NA ŽRTVU VUKOVARA</t>
  </si>
  <si>
    <t>T 7008 23</t>
  </si>
  <si>
    <t>ŠKOLSKI OBROK ZA SVE</t>
  </si>
  <si>
    <t>T 7008 19</t>
  </si>
  <si>
    <t>EU PROJEKTI - UČIMO ZAJEDNO 4</t>
  </si>
  <si>
    <t>T 7008 26</t>
  </si>
  <si>
    <t>POMOĆNICI U NASTAVI 3</t>
  </si>
  <si>
    <t>T 7008 25</t>
  </si>
  <si>
    <t>CENTRI IZVRSNOSTI</t>
  </si>
  <si>
    <t>111 + 5212</t>
  </si>
</sst>
</file>

<file path=xl/styles.xml><?xml version="1.0" encoding="utf-8"?>
<styleSheet xmlns="http://schemas.openxmlformats.org/spreadsheetml/2006/main">
  <numFmts count="2">
    <numFmt numFmtId="43" formatCode="_-* #,##0.00\ _k_n_-;\-* #,##0.00\ _k_n_-;_-* &quot;-&quot;??\ _k_n_-;_-@_-"/>
    <numFmt numFmtId="164" formatCode="#,##0.00_ ;[Red]\-#,##0.00\ "/>
  </numFmts>
  <fonts count="35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9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name val="Arial"/>
      <family val="2"/>
      <charset val="238"/>
    </font>
    <font>
      <sz val="14"/>
      <color rgb="FFFF0000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b/>
      <sz val="10"/>
      <color rgb="FFFF0000"/>
      <name val="Arial"/>
      <family val="2"/>
      <charset val="238"/>
    </font>
    <font>
      <sz val="12"/>
      <color indexed="8"/>
      <name val="MS Sans Serif"/>
      <family val="2"/>
      <charset val="238"/>
    </font>
    <font>
      <sz val="9"/>
      <color indexed="8"/>
      <name val="MS Sans Serif"/>
      <family val="2"/>
      <charset val="238"/>
    </font>
    <font>
      <b/>
      <sz val="9"/>
      <color indexed="8"/>
      <name val="Arial"/>
      <family val="2"/>
      <charset val="238"/>
    </font>
    <font>
      <i/>
      <sz val="9.85"/>
      <color indexed="8"/>
      <name val="Arial"/>
      <family val="2"/>
      <charset val="238"/>
    </font>
    <font>
      <b/>
      <sz val="9.85"/>
      <color indexed="8"/>
      <name val="Arial"/>
      <family val="2"/>
      <charset val="238"/>
    </font>
    <font>
      <sz val="9.85"/>
      <color indexed="8"/>
      <name val="Arial"/>
      <family val="2"/>
      <charset val="238"/>
    </font>
    <font>
      <b/>
      <i/>
      <sz val="9.85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  <charset val="238"/>
    </font>
    <font>
      <sz val="9"/>
      <color indexed="8"/>
      <name val="Arial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sz val="10"/>
      <color indexed="8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33">
    <xf numFmtId="0" fontId="0" fillId="0" borderId="0" xfId="0"/>
    <xf numFmtId="4" fontId="4" fillId="0" borderId="2" xfId="0" applyNumberFormat="1" applyFont="1" applyBorder="1" applyAlignment="1">
      <alignment horizontal="right" vertical="center" wrapText="1"/>
    </xf>
    <xf numFmtId="0" fontId="9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/>
    </xf>
    <xf numFmtId="0" fontId="12" fillId="0" borderId="0" xfId="0" applyNumberFormat="1" applyFont="1" applyFill="1" applyBorder="1" applyAlignment="1" applyProtection="1">
      <alignment wrapText="1"/>
    </xf>
    <xf numFmtId="0" fontId="13" fillId="0" borderId="3" xfId="0" quotePrefix="1" applyFont="1" applyBorder="1" applyAlignment="1">
      <alignment horizontal="left" wrapText="1"/>
    </xf>
    <xf numFmtId="0" fontId="13" fillId="0" borderId="4" xfId="0" quotePrefix="1" applyFont="1" applyBorder="1" applyAlignment="1">
      <alignment horizontal="left" wrapText="1"/>
    </xf>
    <xf numFmtId="0" fontId="13" fillId="0" borderId="4" xfId="0" quotePrefix="1" applyFont="1" applyBorder="1" applyAlignment="1">
      <alignment horizontal="center" wrapText="1"/>
    </xf>
    <xf numFmtId="0" fontId="13" fillId="0" borderId="4" xfId="0" quotePrefix="1" applyNumberFormat="1" applyFont="1" applyFill="1" applyBorder="1" applyAlignment="1" applyProtection="1">
      <alignment horizontal="left"/>
    </xf>
    <xf numFmtId="0" fontId="14" fillId="0" borderId="2" xfId="0" applyNumberFormat="1" applyFont="1" applyFill="1" applyBorder="1" applyAlignment="1" applyProtection="1">
      <alignment horizontal="center" wrapText="1"/>
    </xf>
    <xf numFmtId="0" fontId="14" fillId="0" borderId="5" xfId="0" applyFont="1" applyBorder="1" applyAlignment="1">
      <alignment horizontal="center" vertical="center" wrapText="1"/>
    </xf>
    <xf numFmtId="3" fontId="13" fillId="2" borderId="2" xfId="0" applyNumberFormat="1" applyFont="1" applyFill="1" applyBorder="1" applyAlignment="1">
      <alignment horizontal="right"/>
    </xf>
    <xf numFmtId="0" fontId="14" fillId="0" borderId="0" xfId="0" applyFont="1" applyBorder="1" applyAlignment="1">
      <alignment horizontal="center" vertical="center" wrapText="1"/>
    </xf>
    <xf numFmtId="3" fontId="13" fillId="0" borderId="2" xfId="0" applyNumberFormat="1" applyFont="1" applyFill="1" applyBorder="1" applyAlignment="1">
      <alignment horizontal="right"/>
    </xf>
    <xf numFmtId="0" fontId="5" fillId="2" borderId="3" xfId="0" applyFont="1" applyFill="1" applyBorder="1" applyAlignment="1">
      <alignment horizontal="left"/>
    </xf>
    <xf numFmtId="0" fontId="1" fillId="2" borderId="4" xfId="0" applyNumberFormat="1" applyFont="1" applyFill="1" applyBorder="1" applyAlignment="1" applyProtection="1"/>
    <xf numFmtId="3" fontId="9" fillId="0" borderId="0" xfId="0" applyNumberFormat="1" applyFont="1" applyFill="1" applyBorder="1" applyAlignment="1" applyProtection="1"/>
    <xf numFmtId="3" fontId="13" fillId="0" borderId="2" xfId="0" applyNumberFormat="1" applyFont="1" applyBorder="1" applyAlignment="1">
      <alignment horizontal="right"/>
    </xf>
    <xf numFmtId="3" fontId="13" fillId="2" borderId="2" xfId="0" applyNumberFormat="1" applyFont="1" applyFill="1" applyBorder="1" applyAlignment="1" applyProtection="1">
      <alignment horizontal="right" wrapText="1"/>
    </xf>
    <xf numFmtId="3" fontId="13" fillId="3" borderId="3" xfId="0" quotePrefix="1" applyNumberFormat="1" applyFont="1" applyFill="1" applyBorder="1" applyAlignment="1">
      <alignment horizontal="right"/>
    </xf>
    <xf numFmtId="3" fontId="13" fillId="2" borderId="3" xfId="0" quotePrefix="1" applyNumberFormat="1" applyFont="1" applyFill="1" applyBorder="1" applyAlignment="1">
      <alignment horizontal="right"/>
    </xf>
    <xf numFmtId="0" fontId="12" fillId="0" borderId="0" xfId="0" applyNumberFormat="1" applyFont="1" applyFill="1" applyBorder="1" applyAlignment="1" applyProtection="1"/>
    <xf numFmtId="3" fontId="12" fillId="0" borderId="0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/>
    <xf numFmtId="0" fontId="10" fillId="0" borderId="0" xfId="0" quotePrefix="1" applyNumberFormat="1" applyFont="1" applyFill="1" applyBorder="1" applyAlignment="1" applyProtection="1">
      <alignment horizontal="left" wrapText="1"/>
    </xf>
    <xf numFmtId="0" fontId="9" fillId="0" borderId="0" xfId="0" applyNumberFormat="1" applyFont="1" applyFill="1" applyBorder="1" applyAlignment="1" applyProtection="1">
      <alignment horizontal="center"/>
    </xf>
    <xf numFmtId="0" fontId="18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right"/>
    </xf>
    <xf numFmtId="3" fontId="14" fillId="0" borderId="0" xfId="0" applyNumberFormat="1" applyFont="1" applyFill="1" applyBorder="1" applyAlignment="1" applyProtection="1"/>
    <xf numFmtId="1" fontId="7" fillId="0" borderId="0" xfId="0" applyNumberFormat="1" applyFont="1" applyAlignment="1">
      <alignment wrapText="1"/>
    </xf>
    <xf numFmtId="0" fontId="7" fillId="0" borderId="0" xfId="0" applyFont="1"/>
    <xf numFmtId="0" fontId="7" fillId="0" borderId="0" xfId="0" applyFont="1" applyAlignment="1">
      <alignment horizontal="right"/>
    </xf>
    <xf numFmtId="0" fontId="1" fillId="0" borderId="0" xfId="0" applyFont="1"/>
    <xf numFmtId="1" fontId="4" fillId="4" borderId="7" xfId="0" applyNumberFormat="1" applyFont="1" applyFill="1" applyBorder="1" applyAlignment="1">
      <alignment horizontal="right" vertical="top" wrapText="1"/>
    </xf>
    <xf numFmtId="1" fontId="4" fillId="4" borderId="12" xfId="0" applyNumberFormat="1" applyFont="1" applyFill="1" applyBorder="1" applyAlignment="1">
      <alignment horizontal="left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" fontId="4" fillId="5" borderId="17" xfId="0" applyNumberFormat="1" applyFont="1" applyFill="1" applyBorder="1" applyAlignment="1">
      <alignment horizontal="left" wrapText="1"/>
    </xf>
    <xf numFmtId="1" fontId="21" fillId="5" borderId="18" xfId="0" applyNumberFormat="1" applyFont="1" applyFill="1" applyBorder="1" applyAlignment="1" applyProtection="1">
      <alignment horizontal="center" vertical="center" wrapText="1"/>
    </xf>
    <xf numFmtId="1" fontId="21" fillId="5" borderId="19" xfId="0" applyNumberFormat="1" applyFont="1" applyFill="1" applyBorder="1" applyAlignment="1" applyProtection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left" wrapText="1"/>
    </xf>
    <xf numFmtId="4" fontId="21" fillId="0" borderId="2" xfId="0" applyNumberFormat="1" applyFont="1" applyFill="1" applyBorder="1" applyAlignment="1" applyProtection="1">
      <alignment horizontal="right" vertical="center" wrapText="1"/>
    </xf>
    <xf numFmtId="4" fontId="21" fillId="0" borderId="3" xfId="0" applyNumberFormat="1" applyFont="1" applyFill="1" applyBorder="1" applyAlignment="1" applyProtection="1">
      <alignment horizontal="right" vertical="center" wrapText="1"/>
    </xf>
    <xf numFmtId="4" fontId="21" fillId="0" borderId="21" xfId="0" applyNumberFormat="1" applyFont="1" applyFill="1" applyBorder="1" applyAlignment="1" applyProtection="1">
      <alignment horizontal="right" vertical="center" wrapText="1"/>
    </xf>
    <xf numFmtId="1" fontId="7" fillId="3" borderId="2" xfId="0" applyNumberFormat="1" applyFont="1" applyFill="1" applyBorder="1" applyAlignment="1">
      <alignment horizontal="left" wrapText="1"/>
    </xf>
    <xf numFmtId="4" fontId="21" fillId="3" borderId="2" xfId="0" applyNumberFormat="1" applyFont="1" applyFill="1" applyBorder="1" applyAlignment="1" applyProtection="1">
      <alignment horizontal="right" vertical="center" wrapText="1"/>
    </xf>
    <xf numFmtId="4" fontId="21" fillId="3" borderId="3" xfId="0" applyNumberFormat="1" applyFont="1" applyFill="1" applyBorder="1" applyAlignment="1" applyProtection="1">
      <alignment horizontal="right" vertical="center" wrapText="1"/>
    </xf>
    <xf numFmtId="4" fontId="4" fillId="3" borderId="22" xfId="0" applyNumberFormat="1" applyFont="1" applyFill="1" applyBorder="1" applyAlignment="1">
      <alignment horizontal="right" vertical="center" wrapText="1"/>
    </xf>
    <xf numFmtId="4" fontId="21" fillId="0" borderId="22" xfId="0" applyNumberFormat="1" applyFont="1" applyFill="1" applyBorder="1" applyAlignment="1" applyProtection="1">
      <alignment horizontal="right" vertical="center" wrapText="1"/>
    </xf>
    <xf numFmtId="4" fontId="7" fillId="3" borderId="22" xfId="0" applyNumberFormat="1" applyFont="1" applyFill="1" applyBorder="1" applyAlignment="1">
      <alignment horizontal="right" vertical="center" wrapText="1"/>
    </xf>
    <xf numFmtId="1" fontId="4" fillId="0" borderId="2" xfId="0" applyNumberFormat="1" applyFont="1" applyBorder="1" applyAlignment="1">
      <alignment horizontal="left" wrapText="1"/>
    </xf>
    <xf numFmtId="4" fontId="4" fillId="0" borderId="3" xfId="0" applyNumberFormat="1" applyFont="1" applyBorder="1" applyAlignment="1">
      <alignment horizontal="right" vertical="center" wrapText="1"/>
    </xf>
    <xf numFmtId="4" fontId="4" fillId="0" borderId="22" xfId="0" applyNumberFormat="1" applyFont="1" applyBorder="1" applyAlignment="1">
      <alignment horizontal="right" vertical="center" wrapText="1"/>
    </xf>
    <xf numFmtId="4" fontId="7" fillId="3" borderId="2" xfId="0" applyNumberFormat="1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Border="1"/>
    <xf numFmtId="4" fontId="4" fillId="0" borderId="3" xfId="0" applyNumberFormat="1" applyFont="1" applyBorder="1"/>
    <xf numFmtId="4" fontId="7" fillId="3" borderId="2" xfId="0" applyNumberFormat="1" applyFont="1" applyFill="1" applyBorder="1"/>
    <xf numFmtId="4" fontId="7" fillId="3" borderId="3" xfId="0" applyNumberFormat="1" applyFont="1" applyFill="1" applyBorder="1"/>
    <xf numFmtId="4" fontId="4" fillId="0" borderId="2" xfId="0" applyNumberFormat="1" applyFont="1" applyFill="1" applyBorder="1"/>
    <xf numFmtId="4" fontId="4" fillId="0" borderId="3" xfId="0" applyNumberFormat="1" applyFont="1" applyFill="1" applyBorder="1"/>
    <xf numFmtId="4" fontId="4" fillId="0" borderId="23" xfId="0" applyNumberFormat="1" applyFont="1" applyFill="1" applyBorder="1"/>
    <xf numFmtId="4" fontId="7" fillId="3" borderId="24" xfId="0" applyNumberFormat="1" applyFont="1" applyFill="1" applyBorder="1" applyAlignment="1">
      <alignment horizontal="right" vertical="center" wrapText="1"/>
    </xf>
    <xf numFmtId="1" fontId="4" fillId="0" borderId="25" xfId="0" applyNumberFormat="1" applyFont="1" applyBorder="1" applyAlignment="1">
      <alignment wrapText="1"/>
    </xf>
    <xf numFmtId="4" fontId="4" fillId="0" borderId="13" xfId="0" applyNumberFormat="1" applyFont="1" applyBorder="1"/>
    <xf numFmtId="4" fontId="4" fillId="0" borderId="8" xfId="0" applyNumberFormat="1" applyFont="1" applyBorder="1"/>
    <xf numFmtId="1" fontId="4" fillId="0" borderId="20" xfId="0" applyNumberFormat="1" applyFont="1" applyBorder="1" applyAlignment="1">
      <alignment wrapText="1"/>
    </xf>
    <xf numFmtId="0" fontId="9" fillId="0" borderId="0" xfId="0" applyNumberFormat="1" applyFont="1" applyFill="1" applyBorder="1" applyAlignment="1" applyProtection="1">
      <alignment vertical="center"/>
    </xf>
    <xf numFmtId="0" fontId="14" fillId="0" borderId="0" xfId="0" applyNumberFormat="1" applyFont="1" applyFill="1" applyBorder="1" applyAlignment="1" applyProtection="1">
      <alignment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quotePrefix="1" applyFont="1" applyBorder="1" applyAlignment="1">
      <alignment horizontal="left" vertical="center"/>
    </xf>
    <xf numFmtId="0" fontId="22" fillId="0" borderId="0" xfId="0" quotePrefix="1" applyFont="1" applyBorder="1" applyAlignment="1">
      <alignment horizontal="center" vertical="center"/>
    </xf>
    <xf numFmtId="0" fontId="22" fillId="0" borderId="0" xfId="0" quotePrefix="1" applyFont="1" applyBorder="1" applyAlignment="1">
      <alignment horizontal="left" vertical="center"/>
    </xf>
    <xf numFmtId="0" fontId="24" fillId="0" borderId="0" xfId="0" quotePrefix="1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0" xfId="0" quotePrefix="1" applyFont="1" applyBorder="1" applyAlignment="1">
      <alignment horizontal="left" vertical="center" wrapText="1"/>
    </xf>
    <xf numFmtId="0" fontId="24" fillId="0" borderId="0" xfId="0" quotePrefix="1" applyFont="1" applyBorder="1" applyAlignment="1">
      <alignment horizontal="left" vertical="center" wrapText="1"/>
    </xf>
    <xf numFmtId="0" fontId="23" fillId="0" borderId="0" xfId="0" quotePrefix="1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6" fillId="0" borderId="0" xfId="0" quotePrefix="1" applyNumberFormat="1" applyFont="1" applyFill="1" applyBorder="1" applyAlignment="1" applyProtection="1">
      <alignment horizontal="center" vertical="center"/>
    </xf>
    <xf numFmtId="3" fontId="26" fillId="0" borderId="0" xfId="0" applyNumberFormat="1" applyFont="1" applyFill="1" applyBorder="1" applyAlignment="1" applyProtection="1"/>
    <xf numFmtId="0" fontId="23" fillId="0" borderId="4" xfId="0" quotePrefix="1" applyFont="1" applyBorder="1" applyAlignment="1">
      <alignment horizontal="left" vertical="center" wrapText="1"/>
    </xf>
    <xf numFmtId="0" fontId="23" fillId="0" borderId="4" xfId="0" quotePrefix="1" applyFont="1" applyBorder="1" applyAlignment="1">
      <alignment horizontal="center" vertical="center" wrapText="1"/>
    </xf>
    <xf numFmtId="0" fontId="14" fillId="0" borderId="4" xfId="0" quotePrefix="1" applyNumberFormat="1" applyFont="1" applyFill="1" applyBorder="1" applyAlignment="1" applyProtection="1">
      <alignment horizontal="left" vertical="center"/>
    </xf>
    <xf numFmtId="0" fontId="9" fillId="0" borderId="0" xfId="0" quotePrefix="1" applyNumberFormat="1" applyFont="1" applyFill="1" applyBorder="1" applyAlignment="1" applyProtection="1">
      <alignment horizontal="center" vertical="center"/>
    </xf>
    <xf numFmtId="3" fontId="9" fillId="0" borderId="0" xfId="0" quotePrefix="1" applyNumberFormat="1" applyFont="1" applyFill="1" applyBorder="1" applyAlignment="1" applyProtection="1">
      <alignment horizontal="left"/>
    </xf>
    <xf numFmtId="3" fontId="14" fillId="0" borderId="0" xfId="0" quotePrefix="1" applyNumberFormat="1" applyFont="1" applyFill="1" applyBorder="1" applyAlignment="1" applyProtection="1">
      <alignment horizontal="left"/>
    </xf>
    <xf numFmtId="3" fontId="14" fillId="0" borderId="0" xfId="0" quotePrefix="1" applyNumberFormat="1" applyFont="1" applyFill="1" applyBorder="1" applyAlignment="1" applyProtection="1">
      <alignment horizontal="left" wrapText="1"/>
    </xf>
    <xf numFmtId="0" fontId="13" fillId="0" borderId="0" xfId="0" quotePrefix="1" applyFont="1" applyBorder="1" applyAlignment="1">
      <alignment horizontal="left" vertical="center"/>
    </xf>
    <xf numFmtId="0" fontId="9" fillId="0" borderId="0" xfId="0" applyNumberFormat="1" applyFont="1" applyFill="1" applyBorder="1" applyAlignment="1" applyProtection="1">
      <alignment vertical="center" wrapText="1"/>
    </xf>
    <xf numFmtId="3" fontId="9" fillId="0" borderId="0" xfId="0" applyNumberFormat="1" applyFont="1" applyFill="1" applyBorder="1" applyAlignment="1" applyProtection="1">
      <alignment horizontal="left"/>
    </xf>
    <xf numFmtId="0" fontId="13" fillId="0" borderId="0" xfId="0" applyNumberFormat="1" applyFont="1" applyFill="1" applyBorder="1" applyAlignment="1" applyProtection="1">
      <alignment vertical="center"/>
    </xf>
    <xf numFmtId="0" fontId="14" fillId="0" borderId="0" xfId="0" applyNumberFormat="1" applyFont="1" applyFill="1" applyBorder="1" applyAlignment="1" applyProtection="1">
      <alignment horizontal="center" vertical="center"/>
    </xf>
    <xf numFmtId="0" fontId="14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center" vertical="center"/>
    </xf>
    <xf numFmtId="0" fontId="14" fillId="0" borderId="0" xfId="0" quotePrefix="1" applyNumberFormat="1" applyFont="1" applyFill="1" applyBorder="1" applyAlignment="1" applyProtection="1">
      <alignment horizontal="left"/>
    </xf>
    <xf numFmtId="0" fontId="27" fillId="5" borderId="2" xfId="0" applyNumberFormat="1" applyFont="1" applyFill="1" applyBorder="1" applyAlignment="1" applyProtection="1">
      <alignment horizontal="center" vertical="center" wrapText="1"/>
    </xf>
    <xf numFmtId="4" fontId="14" fillId="6" borderId="2" xfId="0" applyNumberFormat="1" applyFont="1" applyFill="1" applyBorder="1" applyAlignment="1" applyProtection="1">
      <alignment horizontal="center" vertical="center" wrapText="1"/>
    </xf>
    <xf numFmtId="4" fontId="27" fillId="5" borderId="2" xfId="0" applyNumberFormat="1" applyFont="1" applyFill="1" applyBorder="1" applyAlignment="1" applyProtection="1">
      <alignment horizontal="center" vertical="center" wrapText="1"/>
    </xf>
    <xf numFmtId="1" fontId="27" fillId="5" borderId="3" xfId="0" applyNumberFormat="1" applyFont="1" applyFill="1" applyBorder="1" applyAlignment="1" applyProtection="1">
      <alignment horizontal="center" vertical="center" wrapText="1"/>
    </xf>
    <xf numFmtId="1" fontId="27" fillId="5" borderId="4" xfId="0" applyNumberFormat="1" applyFont="1" applyFill="1" applyBorder="1" applyAlignment="1" applyProtection="1">
      <alignment horizontal="center" vertical="center" wrapText="1"/>
    </xf>
    <xf numFmtId="1" fontId="27" fillId="5" borderId="6" xfId="0" applyNumberFormat="1" applyFont="1" applyFill="1" applyBorder="1" applyAlignment="1" applyProtection="1">
      <alignment horizontal="center" vertical="center" wrapText="1"/>
    </xf>
    <xf numFmtId="1" fontId="14" fillId="5" borderId="2" xfId="0" applyNumberFormat="1" applyFont="1" applyFill="1" applyBorder="1" applyAlignment="1" applyProtection="1">
      <alignment horizontal="center" vertical="center" wrapText="1"/>
    </xf>
    <xf numFmtId="1" fontId="27" fillId="5" borderId="2" xfId="0" applyNumberFormat="1" applyFont="1" applyFill="1" applyBorder="1" applyAlignment="1" applyProtection="1">
      <alignment horizontal="center" vertical="center" wrapText="1"/>
    </xf>
    <xf numFmtId="1" fontId="9" fillId="0" borderId="0" xfId="0" applyNumberFormat="1" applyFont="1" applyFill="1" applyBorder="1" applyAlignment="1" applyProtection="1"/>
    <xf numFmtId="0" fontId="2" fillId="0" borderId="3" xfId="0" applyFont="1" applyFill="1" applyBorder="1" applyAlignment="1">
      <alignment horizontal="center" vertical="center" wrapText="1"/>
    </xf>
    <xf numFmtId="0" fontId="29" fillId="0" borderId="2" xfId="0" applyFont="1" applyBorder="1" applyAlignment="1">
      <alignment vertical="top" wrapText="1"/>
    </xf>
    <xf numFmtId="4" fontId="29" fillId="0" borderId="2" xfId="1" applyNumberFormat="1" applyFont="1" applyBorder="1" applyAlignment="1">
      <alignment wrapText="1"/>
    </xf>
    <xf numFmtId="0" fontId="28" fillId="6" borderId="2" xfId="0" applyFont="1" applyFill="1" applyBorder="1" applyAlignment="1">
      <alignment vertical="top"/>
    </xf>
    <xf numFmtId="0" fontId="2" fillId="6" borderId="2" xfId="0" applyFont="1" applyFill="1" applyBorder="1" applyAlignment="1">
      <alignment vertical="top" wrapText="1"/>
    </xf>
    <xf numFmtId="0" fontId="30" fillId="7" borderId="2" xfId="0" applyFont="1" applyFill="1" applyBorder="1" applyAlignment="1">
      <alignment vertical="top"/>
    </xf>
    <xf numFmtId="0" fontId="30" fillId="7" borderId="2" xfId="0" applyFont="1" applyFill="1" applyBorder="1" applyAlignment="1">
      <alignment horizontal="center" vertical="top"/>
    </xf>
    <xf numFmtId="0" fontId="30" fillId="7" borderId="2" xfId="0" applyFont="1" applyFill="1" applyBorder="1" applyAlignment="1">
      <alignment vertical="top" wrapText="1"/>
    </xf>
    <xf numFmtId="0" fontId="29" fillId="0" borderId="2" xfId="0" applyFont="1" applyFill="1" applyBorder="1" applyAlignment="1">
      <alignment vertical="top"/>
    </xf>
    <xf numFmtId="0" fontId="29" fillId="0" borderId="2" xfId="0" applyFont="1" applyFill="1" applyBorder="1" applyAlignment="1">
      <alignment horizontal="center" vertical="top"/>
    </xf>
    <xf numFmtId="0" fontId="29" fillId="0" borderId="2" xfId="0" applyFont="1" applyFill="1" applyBorder="1" applyAlignment="1">
      <alignment vertical="top" wrapText="1"/>
    </xf>
    <xf numFmtId="3" fontId="30" fillId="0" borderId="2" xfId="0" applyNumberFormat="1" applyFont="1" applyFill="1" applyBorder="1" applyAlignment="1">
      <alignment horizontal="center" vertical="top"/>
    </xf>
    <xf numFmtId="0" fontId="29" fillId="5" borderId="2" xfId="0" applyFont="1" applyFill="1" applyBorder="1" applyAlignment="1">
      <alignment vertical="top"/>
    </xf>
    <xf numFmtId="3" fontId="30" fillId="5" borderId="2" xfId="0" applyNumberFormat="1" applyFont="1" applyFill="1" applyBorder="1" applyAlignment="1">
      <alignment horizontal="center" vertical="top"/>
    </xf>
    <xf numFmtId="0" fontId="29" fillId="5" borderId="2" xfId="0" applyFont="1" applyFill="1" applyBorder="1" applyAlignment="1">
      <alignment vertical="top" wrapText="1"/>
    </xf>
    <xf numFmtId="4" fontId="29" fillId="5" borderId="2" xfId="0" applyNumberFormat="1" applyFont="1" applyFill="1" applyBorder="1" applyAlignment="1">
      <alignment horizontal="right"/>
    </xf>
    <xf numFmtId="4" fontId="29" fillId="0" borderId="2" xfId="0" applyNumberFormat="1" applyFont="1" applyFill="1" applyBorder="1" applyAlignment="1">
      <alignment vertical="top" wrapText="1"/>
    </xf>
    <xf numFmtId="4" fontId="9" fillId="0" borderId="2" xfId="0" applyNumberFormat="1" applyFont="1" applyFill="1" applyBorder="1" applyAlignment="1" applyProtection="1"/>
    <xf numFmtId="0" fontId="28" fillId="6" borderId="2" xfId="0" applyFont="1" applyFill="1" applyBorder="1" applyAlignment="1">
      <alignment horizontal="center" vertical="top"/>
    </xf>
    <xf numFmtId="0" fontId="28" fillId="8" borderId="2" xfId="0" applyFont="1" applyFill="1" applyBorder="1" applyAlignment="1">
      <alignment vertical="top" wrapText="1"/>
    </xf>
    <xf numFmtId="4" fontId="2" fillId="6" borderId="2" xfId="1" applyNumberFormat="1" applyFont="1" applyFill="1" applyBorder="1" applyAlignment="1">
      <alignment wrapText="1"/>
    </xf>
    <xf numFmtId="0" fontId="29" fillId="5" borderId="2" xfId="0" applyFont="1" applyFill="1" applyBorder="1" applyAlignment="1">
      <alignment horizontal="center" vertical="top"/>
    </xf>
    <xf numFmtId="4" fontId="29" fillId="7" borderId="2" xfId="1" applyNumberFormat="1" applyFont="1" applyFill="1" applyBorder="1" applyAlignment="1">
      <alignment wrapText="1"/>
    </xf>
    <xf numFmtId="0" fontId="29" fillId="0" borderId="2" xfId="0" applyFont="1" applyFill="1" applyBorder="1" applyAlignment="1" applyProtection="1">
      <alignment horizontal="center" vertical="top"/>
      <protection locked="0"/>
    </xf>
    <xf numFmtId="4" fontId="29" fillId="0" borderId="2" xfId="1" applyNumberFormat="1" applyFont="1" applyFill="1" applyBorder="1" applyAlignment="1">
      <alignment wrapText="1"/>
    </xf>
    <xf numFmtId="4" fontId="29" fillId="0" borderId="0" xfId="1" applyNumberFormat="1" applyFont="1" applyFill="1" applyBorder="1" applyAlignment="1">
      <alignment wrapText="1"/>
    </xf>
    <xf numFmtId="0" fontId="29" fillId="0" borderId="0" xfId="0" applyFont="1" applyFill="1" applyBorder="1" applyAlignment="1" applyProtection="1">
      <alignment vertical="top"/>
      <protection locked="0"/>
    </xf>
    <xf numFmtId="0" fontId="29" fillId="0" borderId="0" xfId="0" applyFont="1" applyFill="1" applyBorder="1" applyAlignment="1" applyProtection="1">
      <alignment horizontal="center" vertical="top"/>
      <protection locked="0"/>
    </xf>
    <xf numFmtId="0" fontId="29" fillId="0" borderId="0" xfId="0" applyFont="1" applyFill="1" applyBorder="1" applyAlignment="1" applyProtection="1">
      <alignment vertical="top" wrapText="1"/>
      <protection locked="0"/>
    </xf>
    <xf numFmtId="4" fontId="9" fillId="0" borderId="0" xfId="0" applyNumberFormat="1" applyFont="1" applyFill="1" applyBorder="1" applyAlignment="1" applyProtection="1"/>
    <xf numFmtId="3" fontId="28" fillId="9" borderId="2" xfId="0" applyNumberFormat="1" applyFont="1" applyFill="1" applyBorder="1" applyAlignment="1">
      <alignment horizontal="center" vertical="top"/>
    </xf>
    <xf numFmtId="0" fontId="28" fillId="6" borderId="2" xfId="0" applyFont="1" applyFill="1" applyBorder="1" applyAlignment="1">
      <alignment vertical="top" wrapText="1"/>
    </xf>
    <xf numFmtId="3" fontId="28" fillId="5" borderId="2" xfId="0" applyNumberFormat="1" applyFont="1" applyFill="1" applyBorder="1" applyAlignment="1">
      <alignment horizontal="center" vertical="top"/>
    </xf>
    <xf numFmtId="4" fontId="30" fillId="5" borderId="2" xfId="1" applyNumberFormat="1" applyFont="1" applyFill="1" applyBorder="1" applyAlignment="1">
      <alignment wrapText="1"/>
    </xf>
    <xf numFmtId="0" fontId="29" fillId="0" borderId="2" xfId="0" applyFont="1" applyBorder="1" applyAlignment="1">
      <alignment vertical="top"/>
    </xf>
    <xf numFmtId="3" fontId="28" fillId="0" borderId="2" xfId="0" applyNumberFormat="1" applyFont="1" applyFill="1" applyBorder="1" applyAlignment="1">
      <alignment horizontal="center" vertical="top"/>
    </xf>
    <xf numFmtId="4" fontId="30" fillId="0" borderId="2" xfId="1" applyNumberFormat="1" applyFont="1" applyFill="1" applyBorder="1" applyAlignment="1">
      <alignment wrapText="1"/>
    </xf>
    <xf numFmtId="4" fontId="2" fillId="0" borderId="2" xfId="1" applyNumberFormat="1" applyFont="1" applyFill="1" applyBorder="1" applyAlignment="1">
      <alignment wrapText="1"/>
    </xf>
    <xf numFmtId="3" fontId="29" fillId="5" borderId="2" xfId="0" applyNumberFormat="1" applyFont="1" applyFill="1" applyBorder="1" applyAlignment="1">
      <alignment horizontal="center" vertical="top"/>
    </xf>
    <xf numFmtId="3" fontId="29" fillId="0" borderId="2" xfId="0" applyNumberFormat="1" applyFont="1" applyBorder="1" applyAlignment="1">
      <alignment horizontal="center" vertical="top"/>
    </xf>
    <xf numFmtId="0" fontId="21" fillId="0" borderId="0" xfId="0" applyNumberFormat="1" applyFont="1" applyFill="1" applyBorder="1" applyAlignment="1" applyProtection="1">
      <alignment horizontal="center"/>
    </xf>
    <xf numFmtId="0" fontId="29" fillId="0" borderId="0" xfId="0" applyFont="1" applyBorder="1" applyAlignment="1">
      <alignment vertical="top" wrapText="1"/>
    </xf>
    <xf numFmtId="4" fontId="31" fillId="0" borderId="0" xfId="0" applyNumberFormat="1" applyFont="1" applyFill="1" applyBorder="1" applyAlignment="1" applyProtection="1"/>
    <xf numFmtId="0" fontId="31" fillId="0" borderId="0" xfId="0" applyNumberFormat="1" applyFont="1" applyFill="1" applyBorder="1" applyAlignment="1" applyProtection="1">
      <alignment wrapText="1"/>
    </xf>
    <xf numFmtId="4" fontId="29" fillId="10" borderId="2" xfId="0" applyNumberFormat="1" applyFont="1" applyFill="1" applyBorder="1" applyAlignment="1">
      <alignment vertical="top" wrapText="1"/>
    </xf>
    <xf numFmtId="4" fontId="29" fillId="5" borderId="2" xfId="0" applyNumberFormat="1" applyFont="1" applyFill="1" applyBorder="1" applyAlignment="1">
      <alignment horizontal="right" wrapText="1"/>
    </xf>
    <xf numFmtId="4" fontId="29" fillId="3" borderId="2" xfId="0" applyNumberFormat="1" applyFont="1" applyFill="1" applyBorder="1" applyAlignment="1">
      <alignment vertical="top" wrapText="1"/>
    </xf>
    <xf numFmtId="0" fontId="34" fillId="0" borderId="2" xfId="0" applyNumberFormat="1" applyFont="1" applyFill="1" applyBorder="1" applyAlignment="1">
      <alignment vertical="top" wrapText="1"/>
    </xf>
    <xf numFmtId="4" fontId="34" fillId="10" borderId="2" xfId="0" applyNumberFormat="1" applyFont="1" applyFill="1" applyBorder="1" applyAlignment="1">
      <alignment vertical="top" wrapText="1"/>
    </xf>
    <xf numFmtId="4" fontId="29" fillId="10" borderId="2" xfId="1" applyNumberFormat="1" applyFont="1" applyFill="1" applyBorder="1" applyAlignment="1">
      <alignment wrapText="1"/>
    </xf>
    <xf numFmtId="0" fontId="29" fillId="0" borderId="2" xfId="0" applyFont="1" applyFill="1" applyBorder="1" applyAlignment="1">
      <alignment vertical="center" wrapText="1"/>
    </xf>
    <xf numFmtId="0" fontId="29" fillId="11" borderId="2" xfId="0" applyFont="1" applyFill="1" applyBorder="1" applyAlignment="1">
      <alignment horizontal="center" vertical="top"/>
    </xf>
    <xf numFmtId="4" fontId="9" fillId="10" borderId="2" xfId="0" applyNumberFormat="1" applyFont="1" applyFill="1" applyBorder="1" applyAlignment="1" applyProtection="1"/>
    <xf numFmtId="0" fontId="29" fillId="12" borderId="2" xfId="0" applyFont="1" applyFill="1" applyBorder="1" applyAlignment="1" applyProtection="1">
      <alignment horizontal="center" vertical="top"/>
      <protection locked="0"/>
    </xf>
    <xf numFmtId="4" fontId="29" fillId="3" borderId="2" xfId="1" applyNumberFormat="1" applyFont="1" applyFill="1" applyBorder="1" applyAlignment="1">
      <alignment wrapText="1"/>
    </xf>
    <xf numFmtId="0" fontId="29" fillId="12" borderId="2" xfId="0" applyFont="1" applyFill="1" applyBorder="1" applyAlignment="1">
      <alignment horizontal="center" vertical="top"/>
    </xf>
    <xf numFmtId="4" fontId="30" fillId="3" borderId="2" xfId="1" applyNumberFormat="1" applyFont="1" applyFill="1" applyBorder="1" applyAlignment="1">
      <alignment wrapText="1"/>
    </xf>
    <xf numFmtId="0" fontId="29" fillId="0" borderId="2" xfId="0" applyFont="1" applyBorder="1" applyAlignment="1">
      <alignment vertical="center" wrapText="1"/>
    </xf>
    <xf numFmtId="0" fontId="30" fillId="5" borderId="2" xfId="0" applyFont="1" applyFill="1" applyBorder="1" applyAlignment="1">
      <alignment vertical="top" wrapText="1"/>
    </xf>
    <xf numFmtId="4" fontId="2" fillId="3" borderId="2" xfId="1" applyNumberFormat="1" applyFont="1" applyFill="1" applyBorder="1" applyAlignment="1">
      <alignment wrapText="1"/>
    </xf>
    <xf numFmtId="3" fontId="30" fillId="0" borderId="2" xfId="0" applyNumberFormat="1" applyFont="1" applyBorder="1" applyAlignment="1">
      <alignment horizontal="center" vertical="top"/>
    </xf>
    <xf numFmtId="4" fontId="31" fillId="10" borderId="2" xfId="0" applyNumberFormat="1" applyFont="1" applyFill="1" applyBorder="1" applyAlignment="1" applyProtection="1"/>
    <xf numFmtId="4" fontId="31" fillId="0" borderId="2" xfId="0" applyNumberFormat="1" applyFont="1" applyFill="1" applyBorder="1" applyAlignment="1" applyProtection="1"/>
    <xf numFmtId="4" fontId="29" fillId="5" borderId="2" xfId="1" applyNumberFormat="1" applyFont="1" applyFill="1" applyBorder="1" applyAlignment="1">
      <alignment wrapText="1"/>
    </xf>
    <xf numFmtId="4" fontId="31" fillId="3" borderId="2" xfId="0" applyNumberFormat="1" applyFont="1" applyFill="1" applyBorder="1" applyAlignment="1" applyProtection="1"/>
    <xf numFmtId="3" fontId="29" fillId="0" borderId="2" xfId="0" applyNumberFormat="1" applyFont="1" applyFill="1" applyBorder="1" applyAlignment="1">
      <alignment horizontal="center" vertical="top"/>
    </xf>
    <xf numFmtId="4" fontId="9" fillId="0" borderId="0" xfId="0" applyNumberFormat="1" applyFont="1" applyFill="1" applyBorder="1" applyAlignment="1" applyProtection="1">
      <alignment vertical="center"/>
    </xf>
    <xf numFmtId="164" fontId="9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0" fillId="0" borderId="4" xfId="0" applyNumberFormat="1" applyFill="1" applyBorder="1" applyAlignment="1" applyProtection="1">
      <alignment horizontal="center" vertical="center" wrapText="1"/>
    </xf>
    <xf numFmtId="164" fontId="28" fillId="6" borderId="2" xfId="2" applyNumberFormat="1" applyFont="1" applyFill="1" applyBorder="1" applyAlignment="1">
      <alignment wrapText="1"/>
    </xf>
    <xf numFmtId="164" fontId="28" fillId="0" borderId="2" xfId="2" applyNumberFormat="1" applyFont="1" applyFill="1" applyBorder="1" applyAlignment="1">
      <alignment wrapText="1"/>
    </xf>
    <xf numFmtId="164" fontId="30" fillId="7" borderId="2" xfId="2" applyNumberFormat="1" applyFont="1" applyFill="1" applyBorder="1" applyAlignment="1">
      <alignment wrapText="1"/>
    </xf>
    <xf numFmtId="164" fontId="29" fillId="0" borderId="2" xfId="2" applyNumberFormat="1" applyFont="1" applyFill="1" applyBorder="1" applyAlignment="1">
      <alignment wrapText="1"/>
    </xf>
    <xf numFmtId="164" fontId="29" fillId="5" borderId="2" xfId="2" applyNumberFormat="1" applyFont="1" applyFill="1" applyBorder="1" applyAlignment="1">
      <alignment wrapText="1"/>
    </xf>
    <xf numFmtId="164" fontId="29" fillId="10" borderId="2" xfId="2" applyNumberFormat="1" applyFont="1" applyFill="1" applyBorder="1" applyAlignment="1">
      <alignment wrapText="1"/>
    </xf>
    <xf numFmtId="4" fontId="29" fillId="0" borderId="0" xfId="2" applyNumberFormat="1" applyFont="1" applyFill="1" applyBorder="1" applyAlignment="1">
      <alignment wrapText="1"/>
    </xf>
    <xf numFmtId="164" fontId="14" fillId="0" borderId="0" xfId="0" applyNumberFormat="1" applyFont="1" applyFill="1" applyBorder="1" applyAlignment="1" applyProtection="1"/>
    <xf numFmtId="4" fontId="14" fillId="0" borderId="0" xfId="0" applyNumberFormat="1" applyFont="1" applyFill="1" applyBorder="1" applyAlignment="1" applyProtection="1"/>
    <xf numFmtId="0" fontId="13" fillId="2" borderId="3" xfId="0" applyNumberFormat="1" applyFont="1" applyFill="1" applyBorder="1" applyAlignment="1" applyProtection="1">
      <alignment horizontal="left" wrapText="1"/>
    </xf>
    <xf numFmtId="0" fontId="13" fillId="2" borderId="4" xfId="0" applyNumberFormat="1" applyFont="1" applyFill="1" applyBorder="1" applyAlignment="1" applyProtection="1">
      <alignment horizontal="left" wrapText="1"/>
    </xf>
    <xf numFmtId="0" fontId="13" fillId="2" borderId="6" xfId="0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horizontal="left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left" wrapText="1"/>
    </xf>
    <xf numFmtId="0" fontId="15" fillId="2" borderId="4" xfId="0" applyNumberFormat="1" applyFont="1" applyFill="1" applyBorder="1" applyAlignment="1" applyProtection="1">
      <alignment wrapText="1"/>
    </xf>
    <xf numFmtId="0" fontId="1" fillId="2" borderId="4" xfId="0" applyNumberFormat="1" applyFont="1" applyFill="1" applyBorder="1" applyAlignment="1" applyProtection="1"/>
    <xf numFmtId="0" fontId="5" fillId="0" borderId="3" xfId="0" applyNumberFormat="1" applyFont="1" applyFill="1" applyBorder="1" applyAlignment="1" applyProtection="1">
      <alignment horizontal="left" wrapText="1"/>
    </xf>
    <xf numFmtId="0" fontId="15" fillId="0" borderId="4" xfId="0" applyNumberFormat="1" applyFont="1" applyFill="1" applyBorder="1" applyAlignment="1" applyProtection="1">
      <alignment wrapText="1"/>
    </xf>
    <xf numFmtId="0" fontId="1" fillId="0" borderId="4" xfId="0" applyNumberFormat="1" applyFont="1" applyFill="1" applyBorder="1" applyAlignment="1" applyProtection="1"/>
    <xf numFmtId="0" fontId="5" fillId="0" borderId="3" xfId="0" quotePrefix="1" applyFont="1" applyFill="1" applyBorder="1" applyAlignment="1">
      <alignment horizontal="left"/>
    </xf>
    <xf numFmtId="0" fontId="5" fillId="0" borderId="3" xfId="0" quotePrefix="1" applyNumberFormat="1" applyFont="1" applyFill="1" applyBorder="1" applyAlignment="1" applyProtection="1">
      <alignment horizontal="left" wrapText="1"/>
    </xf>
    <xf numFmtId="0" fontId="1" fillId="0" borderId="4" xfId="0" applyNumberFormat="1" applyFont="1" applyFill="1" applyBorder="1" applyAlignment="1" applyProtection="1">
      <alignment wrapText="1"/>
    </xf>
    <xf numFmtId="0" fontId="5" fillId="0" borderId="3" xfId="0" quotePrefix="1" applyFont="1" applyBorder="1" applyAlignment="1">
      <alignment horizontal="left"/>
    </xf>
    <xf numFmtId="0" fontId="5" fillId="2" borderId="3" xfId="0" quotePrefix="1" applyNumberFormat="1" applyFont="1" applyFill="1" applyBorder="1" applyAlignment="1" applyProtection="1">
      <alignment horizontal="left" wrapText="1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/>
    <xf numFmtId="0" fontId="13" fillId="3" borderId="3" xfId="0" applyNumberFormat="1" applyFont="1" applyFill="1" applyBorder="1" applyAlignment="1" applyProtection="1">
      <alignment horizontal="left" wrapText="1"/>
    </xf>
    <xf numFmtId="0" fontId="13" fillId="3" borderId="4" xfId="0" applyNumberFormat="1" applyFont="1" applyFill="1" applyBorder="1" applyAlignment="1" applyProtection="1">
      <alignment horizontal="left" wrapText="1"/>
    </xf>
    <xf numFmtId="0" fontId="13" fillId="3" borderId="6" xfId="0" applyNumberFormat="1" applyFont="1" applyFill="1" applyBorder="1" applyAlignment="1" applyProtection="1">
      <alignment horizontal="left" wrapText="1"/>
    </xf>
    <xf numFmtId="0" fontId="17" fillId="0" borderId="0" xfId="0" applyNumberFormat="1" applyFont="1" applyFill="1" applyBorder="1" applyAlignment="1" applyProtection="1">
      <alignment wrapText="1"/>
    </xf>
    <xf numFmtId="0" fontId="0" fillId="0" borderId="0" xfId="0" applyNumberFormat="1" applyFill="1" applyBorder="1" applyAlignment="1" applyProtection="1">
      <alignment wrapText="1"/>
    </xf>
    <xf numFmtId="0" fontId="10" fillId="0" borderId="0" xfId="0" quotePrefix="1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20" fillId="0" borderId="11" xfId="0" applyNumberFormat="1" applyFont="1" applyFill="1" applyBorder="1" applyAlignment="1" applyProtection="1">
      <alignment horizontal="center" vertical="center" wrapText="1"/>
    </xf>
    <xf numFmtId="4" fontId="4" fillId="0" borderId="26" xfId="0" applyNumberFormat="1" applyFont="1" applyBorder="1" applyAlignment="1">
      <alignment horizontal="center" vertical="center" wrapText="1"/>
    </xf>
    <xf numFmtId="4" fontId="4" fillId="0" borderId="27" xfId="0" applyNumberFormat="1" applyFont="1" applyBorder="1" applyAlignment="1">
      <alignment horizontal="center" vertical="center" wrapText="1"/>
    </xf>
    <xf numFmtId="4" fontId="20" fillId="0" borderId="28" xfId="0" applyNumberFormat="1" applyFont="1" applyFill="1" applyBorder="1" applyAlignment="1" applyProtection="1">
      <alignment horizontal="center" vertical="center" wrapText="1"/>
    </xf>
    <xf numFmtId="0" fontId="10" fillId="0" borderId="1" xfId="0" quotePrefix="1" applyNumberFormat="1" applyFont="1" applyFill="1" applyBorder="1" applyAlignment="1" applyProtection="1">
      <alignment horizontal="left" wrapText="1"/>
    </xf>
    <xf numFmtId="0" fontId="12" fillId="0" borderId="1" xfId="0" applyNumberFormat="1" applyFont="1" applyFill="1" applyBorder="1" applyAlignment="1" applyProtection="1">
      <alignment wrapText="1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2" fillId="6" borderId="3" xfId="0" applyFont="1" applyFill="1" applyBorder="1" applyAlignment="1">
      <alignment horizontal="center" vertical="center" wrapText="1"/>
    </xf>
    <xf numFmtId="0" fontId="0" fillId="0" borderId="4" xfId="0" applyNumberForma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</cellXfs>
  <cellStyles count="3">
    <cellStyle name="Obično" xfId="0" builtinId="0"/>
    <cellStyle name="Zarez" xfId="2" builtinId="3"/>
    <cellStyle name="Zarez 2" xfId="1"/>
  </cellStyles>
  <dxfs count="5">
    <dxf>
      <font>
        <condense val="0"/>
        <extend val="0"/>
        <color auto="1"/>
      </font>
      <fill>
        <patternFill>
          <bgColor indexed="29"/>
        </patternFill>
      </fill>
    </dxf>
    <dxf>
      <font>
        <condense val="0"/>
        <extend val="0"/>
        <color auto="1"/>
      </font>
      <fill>
        <patternFill>
          <bgColor indexed="29"/>
        </patternFill>
      </fill>
    </dxf>
    <dxf>
      <font>
        <condense val="0"/>
        <extend val="0"/>
        <color auto="1"/>
      </font>
      <fill>
        <patternFill>
          <bgColor indexed="29"/>
        </patternFill>
      </fill>
    </dxf>
    <dxf>
      <font>
        <condense val="0"/>
        <extend val="0"/>
        <color auto="1"/>
      </font>
      <fill>
        <patternFill>
          <bgColor indexed="29"/>
        </patternFill>
      </fill>
    </dxf>
    <dxf>
      <font>
        <condense val="0"/>
        <extend val="0"/>
        <color auto="1"/>
      </font>
      <fill>
        <patternFill>
          <bgColor indexed="29"/>
        </patternFill>
      </fill>
    </dxf>
  </dxfs>
  <tableStyles count="0" defaultTableStyle="TableStyleMedium9" defaultPivotStyle="PivotStyleLight16"/>
  <colors>
    <mruColors>
      <color rgb="FFFFFF99"/>
      <color rgb="FFFFFF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495300"/>
          <a:ext cx="1047750" cy="1323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0</xdr:col>
      <xdr:colOff>1057275</xdr:colOff>
      <xdr:row>4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525" y="495300"/>
          <a:ext cx="1047750" cy="1323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45"/>
  <sheetViews>
    <sheetView tabSelected="1" workbookViewId="0">
      <selection activeCell="J16" sqref="J16"/>
    </sheetView>
  </sheetViews>
  <sheetFormatPr defaultColWidth="11.42578125" defaultRowHeight="12.75"/>
  <cols>
    <col min="1" max="2" width="4.28515625" style="2" customWidth="1"/>
    <col min="3" max="3" width="5.5703125" style="2" customWidth="1"/>
    <col min="4" max="4" width="5.28515625" style="26" customWidth="1"/>
    <col min="5" max="5" width="44.7109375" style="2" customWidth="1"/>
    <col min="6" max="6" width="21.28515625" style="2" customWidth="1"/>
    <col min="7" max="7" width="11.42578125" style="2"/>
    <col min="8" max="8" width="16.28515625" style="2" bestFit="1" customWidth="1"/>
    <col min="9" max="9" width="21.7109375" style="2" bestFit="1" customWidth="1"/>
    <col min="10" max="16384" width="11.42578125" style="2"/>
  </cols>
  <sheetData>
    <row r="2" spans="1:8" ht="15">
      <c r="A2" s="197"/>
      <c r="B2" s="197"/>
      <c r="C2" s="197"/>
      <c r="D2" s="197"/>
      <c r="E2" s="197"/>
      <c r="F2" s="197"/>
    </row>
    <row r="3" spans="1:8" ht="18">
      <c r="A3" s="198" t="s">
        <v>15</v>
      </c>
      <c r="B3" s="198"/>
      <c r="C3" s="198"/>
      <c r="D3" s="198"/>
      <c r="E3" s="198"/>
      <c r="F3" s="198"/>
    </row>
    <row r="4" spans="1:8" s="3" customFormat="1" ht="18">
      <c r="A4" s="198" t="s">
        <v>16</v>
      </c>
      <c r="B4" s="198"/>
      <c r="C4" s="198"/>
      <c r="D4" s="198"/>
      <c r="E4" s="198"/>
      <c r="F4" s="198"/>
    </row>
    <row r="5" spans="1:8" ht="18">
      <c r="A5" s="4"/>
      <c r="B5" s="5"/>
      <c r="C5" s="5"/>
      <c r="D5" s="5"/>
      <c r="E5" s="5"/>
    </row>
    <row r="6" spans="1:8" ht="26.25">
      <c r="A6" s="6"/>
      <c r="B6" s="7"/>
      <c r="C6" s="7"/>
      <c r="D6" s="8"/>
      <c r="E6" s="9"/>
      <c r="F6" s="10" t="s">
        <v>17</v>
      </c>
      <c r="G6" s="11"/>
    </row>
    <row r="7" spans="1:8" ht="15.75">
      <c r="A7" s="199" t="s">
        <v>18</v>
      </c>
      <c r="B7" s="200"/>
      <c r="C7" s="200"/>
      <c r="D7" s="200"/>
      <c r="E7" s="201"/>
      <c r="F7" s="12">
        <f>+F8+F9</f>
        <v>888511</v>
      </c>
      <c r="G7" s="13"/>
    </row>
    <row r="8" spans="1:8" ht="15.75">
      <c r="A8" s="202" t="s">
        <v>19</v>
      </c>
      <c r="B8" s="203"/>
      <c r="C8" s="203"/>
      <c r="D8" s="203"/>
      <c r="E8" s="204"/>
      <c r="F8" s="14">
        <f>1071769-1200-183258</f>
        <v>887311</v>
      </c>
    </row>
    <row r="9" spans="1:8" ht="15.75">
      <c r="A9" s="205" t="s">
        <v>20</v>
      </c>
      <c r="B9" s="204"/>
      <c r="C9" s="204"/>
      <c r="D9" s="204"/>
      <c r="E9" s="204"/>
      <c r="F9" s="14">
        <v>1200</v>
      </c>
    </row>
    <row r="10" spans="1:8" ht="15.75">
      <c r="A10" s="15" t="s">
        <v>21</v>
      </c>
      <c r="B10" s="16"/>
      <c r="C10" s="16"/>
      <c r="D10" s="16"/>
      <c r="E10" s="16"/>
      <c r="F10" s="12">
        <f>+F11+F12</f>
        <v>1071769</v>
      </c>
    </row>
    <row r="11" spans="1:8" ht="15.75">
      <c r="A11" s="206" t="s">
        <v>22</v>
      </c>
      <c r="B11" s="203"/>
      <c r="C11" s="203"/>
      <c r="D11" s="203"/>
      <c r="E11" s="207"/>
      <c r="F11" s="14">
        <f>1071769-F12</f>
        <v>903268</v>
      </c>
      <c r="G11" s="17"/>
      <c r="H11" s="17"/>
    </row>
    <row r="12" spans="1:8" ht="15.75">
      <c r="A12" s="208" t="s">
        <v>23</v>
      </c>
      <c r="B12" s="204"/>
      <c r="C12" s="204"/>
      <c r="D12" s="204"/>
      <c r="E12" s="204"/>
      <c r="F12" s="18">
        <f>167067+1434</f>
        <v>168501</v>
      </c>
      <c r="G12" s="17"/>
      <c r="H12" s="17"/>
    </row>
    <row r="13" spans="1:8" ht="15.75">
      <c r="A13" s="209" t="s">
        <v>24</v>
      </c>
      <c r="B13" s="200"/>
      <c r="C13" s="200"/>
      <c r="D13" s="200"/>
      <c r="E13" s="200"/>
      <c r="F13" s="19">
        <f>+F7-F10</f>
        <v>-183258</v>
      </c>
      <c r="H13" s="17"/>
    </row>
    <row r="14" spans="1:8" ht="18">
      <c r="A14" s="198"/>
      <c r="B14" s="210"/>
      <c r="C14" s="210"/>
      <c r="D14" s="210"/>
      <c r="E14" s="210"/>
      <c r="F14" s="211"/>
    </row>
    <row r="15" spans="1:8" ht="26.25">
      <c r="A15" s="6"/>
      <c r="B15" s="7"/>
      <c r="C15" s="7"/>
      <c r="D15" s="8"/>
      <c r="E15" s="9"/>
      <c r="F15" s="10" t="s">
        <v>17</v>
      </c>
      <c r="H15" s="17"/>
    </row>
    <row r="16" spans="1:8" ht="15.75">
      <c r="A16" s="212" t="s">
        <v>25</v>
      </c>
      <c r="B16" s="213"/>
      <c r="C16" s="213"/>
      <c r="D16" s="213"/>
      <c r="E16" s="214"/>
      <c r="F16" s="20"/>
      <c r="H16" s="17"/>
    </row>
    <row r="17" spans="1:9" ht="34.5" customHeight="1">
      <c r="A17" s="194" t="s">
        <v>26</v>
      </c>
      <c r="B17" s="195"/>
      <c r="C17" s="195"/>
      <c r="D17" s="195"/>
      <c r="E17" s="196"/>
      <c r="F17" s="21">
        <f>-F13</f>
        <v>183258</v>
      </c>
      <c r="H17" s="17"/>
    </row>
    <row r="18" spans="1:9" s="22" customFormat="1" ht="25.5" customHeight="1">
      <c r="A18" s="217"/>
      <c r="B18" s="210"/>
      <c r="C18" s="210"/>
      <c r="D18" s="210"/>
      <c r="E18" s="210"/>
      <c r="F18" s="211"/>
      <c r="H18" s="23"/>
    </row>
    <row r="19" spans="1:9" s="22" customFormat="1" ht="27.75" customHeight="1">
      <c r="A19" s="6"/>
      <c r="B19" s="7"/>
      <c r="C19" s="7"/>
      <c r="D19" s="8"/>
      <c r="E19" s="9"/>
      <c r="F19" s="10" t="s">
        <v>17</v>
      </c>
      <c r="H19" s="23"/>
      <c r="I19" s="23"/>
    </row>
    <row r="20" spans="1:9" s="22" customFormat="1" ht="22.5" customHeight="1">
      <c r="A20" s="202" t="s">
        <v>27</v>
      </c>
      <c r="B20" s="203"/>
      <c r="C20" s="203"/>
      <c r="D20" s="203"/>
      <c r="E20" s="203"/>
      <c r="F20" s="18"/>
      <c r="H20" s="23"/>
    </row>
    <row r="21" spans="1:9" s="22" customFormat="1" ht="33.75" customHeight="1">
      <c r="A21" s="202" t="s">
        <v>28</v>
      </c>
      <c r="B21" s="203"/>
      <c r="C21" s="203"/>
      <c r="D21" s="203"/>
      <c r="E21" s="203"/>
      <c r="F21" s="18"/>
    </row>
    <row r="22" spans="1:9" s="22" customFormat="1" ht="22.5" customHeight="1">
      <c r="A22" s="209" t="s">
        <v>29</v>
      </c>
      <c r="B22" s="200"/>
      <c r="C22" s="200"/>
      <c r="D22" s="200"/>
      <c r="E22" s="200"/>
      <c r="F22" s="12">
        <f>F20-F21</f>
        <v>0</v>
      </c>
      <c r="H22" s="24"/>
      <c r="I22" s="23"/>
    </row>
    <row r="23" spans="1:9" s="22" customFormat="1" ht="25.5" customHeight="1">
      <c r="A23" s="217"/>
      <c r="B23" s="210"/>
      <c r="C23" s="210"/>
      <c r="D23" s="210"/>
      <c r="E23" s="210"/>
      <c r="F23" s="211"/>
    </row>
    <row r="24" spans="1:9" s="22" customFormat="1" ht="22.5" customHeight="1">
      <c r="A24" s="206" t="s">
        <v>30</v>
      </c>
      <c r="B24" s="203"/>
      <c r="C24" s="203"/>
      <c r="D24" s="203"/>
      <c r="E24" s="203"/>
      <c r="F24" s="18">
        <f>IF((F13+F17+F22)&lt;&gt;0,"NESLAGANJE ZBROJA",(F13+F17+F22))</f>
        <v>0</v>
      </c>
    </row>
    <row r="25" spans="1:9" s="22" customFormat="1" ht="18" customHeight="1">
      <c r="A25" s="25"/>
      <c r="B25" s="5"/>
      <c r="C25" s="5"/>
      <c r="D25" s="5"/>
      <c r="E25" s="5"/>
    </row>
    <row r="26" spans="1:9" ht="42" hidden="1" customHeight="1">
      <c r="A26" s="215" t="s">
        <v>31</v>
      </c>
      <c r="B26" s="216"/>
      <c r="C26" s="216"/>
      <c r="D26" s="216"/>
      <c r="E26" s="216"/>
      <c r="F26" s="216"/>
    </row>
    <row r="27" spans="1:9">
      <c r="E27" s="27"/>
    </row>
    <row r="31" spans="1:9">
      <c r="F31" s="17"/>
    </row>
    <row r="32" spans="1:9">
      <c r="F32" s="17"/>
    </row>
    <row r="33" spans="5:6">
      <c r="E33" s="28"/>
      <c r="F33" s="29"/>
    </row>
    <row r="34" spans="5:6">
      <c r="E34" s="28"/>
      <c r="F34" s="17"/>
    </row>
    <row r="35" spans="5:6">
      <c r="E35" s="28"/>
      <c r="F35" s="17"/>
    </row>
    <row r="36" spans="5:6">
      <c r="E36" s="28"/>
      <c r="F36" s="17"/>
    </row>
    <row r="37" spans="5:6">
      <c r="E37" s="28"/>
      <c r="F37" s="17"/>
    </row>
    <row r="38" spans="5:6">
      <c r="E38" s="28"/>
    </row>
    <row r="43" spans="5:6">
      <c r="F43" s="17"/>
    </row>
    <row r="44" spans="5:6">
      <c r="F44" s="17"/>
    </row>
    <row r="45" spans="5:6">
      <c r="F45" s="17"/>
    </row>
  </sheetData>
  <mergeCells count="19">
    <mergeCell ref="A26:F26"/>
    <mergeCell ref="A18:F18"/>
    <mergeCell ref="A20:E20"/>
    <mergeCell ref="A21:E21"/>
    <mergeCell ref="A22:E22"/>
    <mergeCell ref="A23:F23"/>
    <mergeCell ref="A24:E24"/>
    <mergeCell ref="A17:E17"/>
    <mergeCell ref="A2:F2"/>
    <mergeCell ref="A3:F3"/>
    <mergeCell ref="A4:F4"/>
    <mergeCell ref="A7:E7"/>
    <mergeCell ref="A8:E8"/>
    <mergeCell ref="A9:E9"/>
    <mergeCell ref="A11:E11"/>
    <mergeCell ref="A12:E12"/>
    <mergeCell ref="A13:E13"/>
    <mergeCell ref="A14:F14"/>
    <mergeCell ref="A16:E16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72"/>
  <sheetViews>
    <sheetView workbookViewId="0">
      <selection activeCell="A38" sqref="A38:XFD38"/>
    </sheetView>
  </sheetViews>
  <sheetFormatPr defaultColWidth="11.42578125" defaultRowHeight="12.75"/>
  <cols>
    <col min="1" max="1" width="16" style="72" customWidth="1"/>
    <col min="2" max="4" width="13.7109375" style="72" customWidth="1"/>
    <col min="5" max="5" width="13.7109375" style="104" customWidth="1"/>
    <col min="6" max="9" width="13.7109375" style="2" customWidth="1"/>
    <col min="10" max="10" width="17.5703125" style="2" customWidth="1"/>
    <col min="11" max="11" width="7.85546875" style="2" customWidth="1"/>
    <col min="12" max="12" width="14.28515625" style="2" customWidth="1"/>
    <col min="13" max="13" width="7.85546875" style="2" customWidth="1"/>
    <col min="14" max="16384" width="11.42578125" style="2"/>
  </cols>
  <sheetData>
    <row r="1" spans="1:10" ht="15.75">
      <c r="A1" s="218" t="s">
        <v>32</v>
      </c>
      <c r="B1" s="218"/>
      <c r="C1" s="218"/>
      <c r="D1" s="218"/>
      <c r="E1" s="218"/>
      <c r="F1" s="218"/>
      <c r="G1" s="218"/>
      <c r="H1" s="218"/>
      <c r="I1" s="218"/>
      <c r="J1" s="219"/>
    </row>
    <row r="2" spans="1:10" s="33" customFormat="1" ht="13.5" thickBot="1">
      <c r="A2" s="30"/>
      <c r="B2" s="31"/>
      <c r="C2" s="31"/>
      <c r="D2" s="31"/>
      <c r="E2" s="31"/>
      <c r="F2" s="31"/>
      <c r="G2" s="31"/>
      <c r="H2" s="31"/>
      <c r="I2" s="32" t="s">
        <v>33</v>
      </c>
      <c r="J2" s="32"/>
    </row>
    <row r="3" spans="1:10" s="33" customFormat="1" ht="24.75" thickBot="1">
      <c r="A3" s="34" t="s">
        <v>34</v>
      </c>
      <c r="B3" s="220" t="s">
        <v>35</v>
      </c>
      <c r="C3" s="221"/>
      <c r="D3" s="222"/>
      <c r="E3" s="222"/>
      <c r="F3" s="222"/>
      <c r="G3" s="222"/>
      <c r="H3" s="222"/>
      <c r="I3" s="222"/>
      <c r="J3" s="223"/>
    </row>
    <row r="4" spans="1:10" s="33" customFormat="1" ht="79.5" thickBot="1">
      <c r="A4" s="35" t="s">
        <v>36</v>
      </c>
      <c r="B4" s="36" t="s">
        <v>37</v>
      </c>
      <c r="C4" s="36" t="s">
        <v>38</v>
      </c>
      <c r="D4" s="37" t="s">
        <v>39</v>
      </c>
      <c r="E4" s="37" t="s">
        <v>40</v>
      </c>
      <c r="F4" s="37" t="s">
        <v>41</v>
      </c>
      <c r="G4" s="37" t="s">
        <v>42</v>
      </c>
      <c r="H4" s="38" t="s">
        <v>43</v>
      </c>
      <c r="I4" s="39" t="s">
        <v>44</v>
      </c>
      <c r="J4" s="40" t="s">
        <v>45</v>
      </c>
    </row>
    <row r="5" spans="1:10" s="33" customFormat="1" ht="13.5" thickBot="1">
      <c r="A5" s="41" t="s">
        <v>46</v>
      </c>
      <c r="B5" s="42">
        <v>11</v>
      </c>
      <c r="C5" s="42">
        <v>12</v>
      </c>
      <c r="D5" s="42">
        <v>32</v>
      </c>
      <c r="E5" s="42">
        <v>49</v>
      </c>
      <c r="F5" s="42">
        <v>54</v>
      </c>
      <c r="G5" s="42">
        <v>62</v>
      </c>
      <c r="H5" s="42">
        <v>72</v>
      </c>
      <c r="I5" s="43">
        <v>82</v>
      </c>
      <c r="J5" s="44"/>
    </row>
    <row r="6" spans="1:10" s="33" customFormat="1" hidden="1">
      <c r="A6" s="45">
        <v>634</v>
      </c>
      <c r="B6" s="46">
        <f t="shared" ref="B6:J6" si="0">SUM(B7)</f>
        <v>0</v>
      </c>
      <c r="C6" s="46">
        <f t="shared" si="0"/>
        <v>0</v>
      </c>
      <c r="D6" s="46">
        <f t="shared" si="0"/>
        <v>0</v>
      </c>
      <c r="E6" s="46">
        <f t="shared" si="0"/>
        <v>0</v>
      </c>
      <c r="F6" s="46">
        <f t="shared" si="0"/>
        <v>0</v>
      </c>
      <c r="G6" s="46">
        <f t="shared" si="0"/>
        <v>0</v>
      </c>
      <c r="H6" s="46">
        <f t="shared" si="0"/>
        <v>0</v>
      </c>
      <c r="I6" s="47">
        <f t="shared" si="0"/>
        <v>0</v>
      </c>
      <c r="J6" s="48">
        <f t="shared" si="0"/>
        <v>0</v>
      </c>
    </row>
    <row r="7" spans="1:10" s="33" customFormat="1" hidden="1">
      <c r="A7" s="49">
        <v>6341</v>
      </c>
      <c r="B7" s="50"/>
      <c r="C7" s="50"/>
      <c r="D7" s="50"/>
      <c r="E7" s="50"/>
      <c r="F7" s="50"/>
      <c r="G7" s="50"/>
      <c r="H7" s="50"/>
      <c r="I7" s="51"/>
      <c r="J7" s="52">
        <f>SUM(B7:I7)</f>
        <v>0</v>
      </c>
    </row>
    <row r="8" spans="1:10" s="33" customFormat="1">
      <c r="A8" s="45">
        <v>636</v>
      </c>
      <c r="B8" s="46">
        <f t="shared" ref="B8:I8" si="1">SUM(B9)</f>
        <v>0</v>
      </c>
      <c r="C8" s="46">
        <f t="shared" si="1"/>
        <v>0</v>
      </c>
      <c r="D8" s="46">
        <f t="shared" si="1"/>
        <v>0</v>
      </c>
      <c r="E8" s="46">
        <f t="shared" si="1"/>
        <v>0</v>
      </c>
      <c r="F8" s="46">
        <f>SUM(F9:F10)</f>
        <v>77962</v>
      </c>
      <c r="G8" s="46">
        <f t="shared" si="1"/>
        <v>0</v>
      </c>
      <c r="H8" s="46">
        <f t="shared" si="1"/>
        <v>0</v>
      </c>
      <c r="I8" s="47">
        <f t="shared" si="1"/>
        <v>0</v>
      </c>
      <c r="J8" s="53">
        <f>SUM(J9:J10)</f>
        <v>77962</v>
      </c>
    </row>
    <row r="9" spans="1:10" s="33" customFormat="1" hidden="1">
      <c r="A9" s="49">
        <v>6361</v>
      </c>
      <c r="B9" s="50"/>
      <c r="C9" s="50"/>
      <c r="D9" s="50"/>
      <c r="E9" s="50"/>
      <c r="F9" s="50">
        <v>49280</v>
      </c>
      <c r="G9" s="50"/>
      <c r="H9" s="50"/>
      <c r="I9" s="51"/>
      <c r="J9" s="52">
        <f>SUM(B9:I9)</f>
        <v>49280</v>
      </c>
    </row>
    <row r="10" spans="1:10" s="33" customFormat="1" hidden="1">
      <c r="A10" s="49">
        <v>6362</v>
      </c>
      <c r="B10" s="50"/>
      <c r="C10" s="50"/>
      <c r="D10" s="50"/>
      <c r="E10" s="50"/>
      <c r="F10" s="50">
        <f>11622+5620+9440+2000</f>
        <v>28682</v>
      </c>
      <c r="G10" s="50"/>
      <c r="H10" s="50"/>
      <c r="I10" s="51"/>
      <c r="J10" s="52">
        <f>SUM(B10:I10)</f>
        <v>28682</v>
      </c>
    </row>
    <row r="11" spans="1:10" s="33" customFormat="1">
      <c r="A11" s="45">
        <v>638</v>
      </c>
      <c r="B11" s="46">
        <f t="shared" ref="B11:J11" si="2">SUM(B12)</f>
        <v>0</v>
      </c>
      <c r="C11" s="46">
        <f t="shared" si="2"/>
        <v>0</v>
      </c>
      <c r="D11" s="46">
        <f t="shared" si="2"/>
        <v>0</v>
      </c>
      <c r="E11" s="46">
        <f t="shared" si="2"/>
        <v>0</v>
      </c>
      <c r="F11" s="46">
        <f t="shared" si="2"/>
        <v>0</v>
      </c>
      <c r="G11" s="46">
        <f t="shared" si="2"/>
        <v>0</v>
      </c>
      <c r="H11" s="46">
        <f t="shared" si="2"/>
        <v>0</v>
      </c>
      <c r="I11" s="47">
        <f t="shared" si="2"/>
        <v>0</v>
      </c>
      <c r="J11" s="53">
        <f t="shared" si="2"/>
        <v>0</v>
      </c>
    </row>
    <row r="12" spans="1:10" s="33" customFormat="1" hidden="1">
      <c r="A12" s="49">
        <v>6381</v>
      </c>
      <c r="B12" s="50"/>
      <c r="C12" s="50"/>
      <c r="D12" s="50"/>
      <c r="E12" s="50"/>
      <c r="F12" s="50"/>
      <c r="G12" s="50"/>
      <c r="H12" s="50"/>
      <c r="I12" s="51"/>
      <c r="J12" s="52">
        <f>SUM(B12:I12)</f>
        <v>0</v>
      </c>
    </row>
    <row r="13" spans="1:10" s="33" customFormat="1">
      <c r="A13" s="45">
        <v>641</v>
      </c>
      <c r="B13" s="46">
        <f t="shared" ref="B13:J13" si="3">SUM(B14:B15)</f>
        <v>0</v>
      </c>
      <c r="C13" s="46">
        <f t="shared" si="3"/>
        <v>0</v>
      </c>
      <c r="D13" s="46">
        <f t="shared" si="3"/>
        <v>50</v>
      </c>
      <c r="E13" s="46">
        <f t="shared" si="3"/>
        <v>0</v>
      </c>
      <c r="F13" s="46">
        <f t="shared" si="3"/>
        <v>0</v>
      </c>
      <c r="G13" s="46">
        <f t="shared" si="3"/>
        <v>0</v>
      </c>
      <c r="H13" s="46">
        <f t="shared" si="3"/>
        <v>0</v>
      </c>
      <c r="I13" s="47">
        <f t="shared" si="3"/>
        <v>0</v>
      </c>
      <c r="J13" s="53">
        <f t="shared" si="3"/>
        <v>50</v>
      </c>
    </row>
    <row r="14" spans="1:10" s="33" customFormat="1" hidden="1">
      <c r="A14" s="49">
        <v>6411</v>
      </c>
      <c r="B14" s="50"/>
      <c r="C14" s="50"/>
      <c r="D14" s="50"/>
      <c r="E14" s="50"/>
      <c r="F14" s="50"/>
      <c r="G14" s="50"/>
      <c r="H14" s="50"/>
      <c r="I14" s="51"/>
      <c r="J14" s="54">
        <f>SUM(B14:I14)</f>
        <v>0</v>
      </c>
    </row>
    <row r="15" spans="1:10" s="33" customFormat="1" hidden="1">
      <c r="A15" s="49">
        <v>6413</v>
      </c>
      <c r="B15" s="50"/>
      <c r="C15" s="50"/>
      <c r="D15" s="50">
        <v>50</v>
      </c>
      <c r="E15" s="50"/>
      <c r="F15" s="50"/>
      <c r="G15" s="50"/>
      <c r="H15" s="50"/>
      <c r="I15" s="51"/>
      <c r="J15" s="54">
        <f>SUM(B15:I15)</f>
        <v>50</v>
      </c>
    </row>
    <row r="16" spans="1:10" s="33" customFormat="1" hidden="1">
      <c r="A16" s="45">
        <v>642</v>
      </c>
      <c r="B16" s="46">
        <f t="shared" ref="B16:J16" si="4">SUM(B17)</f>
        <v>0</v>
      </c>
      <c r="C16" s="46">
        <f t="shared" si="4"/>
        <v>0</v>
      </c>
      <c r="D16" s="46">
        <f t="shared" si="4"/>
        <v>0</v>
      </c>
      <c r="E16" s="46">
        <f t="shared" si="4"/>
        <v>0</v>
      </c>
      <c r="F16" s="46">
        <f t="shared" si="4"/>
        <v>0</v>
      </c>
      <c r="G16" s="46">
        <f t="shared" si="4"/>
        <v>0</v>
      </c>
      <c r="H16" s="46">
        <f t="shared" si="4"/>
        <v>0</v>
      </c>
      <c r="I16" s="47">
        <f t="shared" si="4"/>
        <v>0</v>
      </c>
      <c r="J16" s="53">
        <f t="shared" si="4"/>
        <v>0</v>
      </c>
    </row>
    <row r="17" spans="1:10" s="33" customFormat="1" hidden="1">
      <c r="A17" s="49">
        <v>6422</v>
      </c>
      <c r="B17" s="50"/>
      <c r="C17" s="50"/>
      <c r="D17" s="50"/>
      <c r="E17" s="50"/>
      <c r="F17" s="50"/>
      <c r="G17" s="50"/>
      <c r="H17" s="50"/>
      <c r="I17" s="51"/>
      <c r="J17" s="52">
        <f>SUM(B17:I17)</f>
        <v>0</v>
      </c>
    </row>
    <row r="18" spans="1:10" s="33" customFormat="1" hidden="1">
      <c r="A18" s="55">
        <v>651</v>
      </c>
      <c r="B18" s="1">
        <f t="shared" ref="B18:J18" si="5">SUM(B19:B21)</f>
        <v>0</v>
      </c>
      <c r="C18" s="1">
        <f t="shared" si="5"/>
        <v>0</v>
      </c>
      <c r="D18" s="1">
        <f t="shared" si="5"/>
        <v>0</v>
      </c>
      <c r="E18" s="1">
        <f t="shared" si="5"/>
        <v>0</v>
      </c>
      <c r="F18" s="1">
        <f t="shared" si="5"/>
        <v>0</v>
      </c>
      <c r="G18" s="1">
        <f t="shared" si="5"/>
        <v>0</v>
      </c>
      <c r="H18" s="1">
        <f t="shared" si="5"/>
        <v>0</v>
      </c>
      <c r="I18" s="56">
        <f t="shared" si="5"/>
        <v>0</v>
      </c>
      <c r="J18" s="57">
        <f t="shared" si="5"/>
        <v>0</v>
      </c>
    </row>
    <row r="19" spans="1:10" s="33" customFormat="1" hidden="1">
      <c r="A19" s="49">
        <v>6511</v>
      </c>
      <c r="B19" s="58"/>
      <c r="C19" s="58"/>
      <c r="D19" s="58"/>
      <c r="E19" s="58"/>
      <c r="F19" s="58"/>
      <c r="G19" s="58"/>
      <c r="H19" s="58"/>
      <c r="I19" s="59"/>
      <c r="J19" s="54">
        <f>SUM(B19:I19)</f>
        <v>0</v>
      </c>
    </row>
    <row r="20" spans="1:10" s="33" customFormat="1" hidden="1">
      <c r="A20" s="49">
        <v>6513</v>
      </c>
      <c r="B20" s="58"/>
      <c r="C20" s="58"/>
      <c r="D20" s="58"/>
      <c r="E20" s="58"/>
      <c r="F20" s="58"/>
      <c r="G20" s="58"/>
      <c r="H20" s="58"/>
      <c r="I20" s="59"/>
      <c r="J20" s="54">
        <f>SUM(B20:I20)</f>
        <v>0</v>
      </c>
    </row>
    <row r="21" spans="1:10" s="33" customFormat="1" hidden="1">
      <c r="A21" s="49">
        <v>6514</v>
      </c>
      <c r="B21" s="58"/>
      <c r="C21" s="58"/>
      <c r="D21" s="58"/>
      <c r="E21" s="58"/>
      <c r="F21" s="58"/>
      <c r="G21" s="58"/>
      <c r="H21" s="58"/>
      <c r="I21" s="59"/>
      <c r="J21" s="54">
        <f>SUM(B21:I21)</f>
        <v>0</v>
      </c>
    </row>
    <row r="22" spans="1:10" s="33" customFormat="1">
      <c r="A22" s="55">
        <v>652</v>
      </c>
      <c r="B22" s="60">
        <f t="shared" ref="B22:J22" si="6">SUM(B23)</f>
        <v>0</v>
      </c>
      <c r="C22" s="60">
        <f t="shared" si="6"/>
        <v>0</v>
      </c>
      <c r="D22" s="60">
        <f t="shared" si="6"/>
        <v>0</v>
      </c>
      <c r="E22" s="60">
        <f t="shared" si="6"/>
        <v>4428</v>
      </c>
      <c r="F22" s="60">
        <f t="shared" si="6"/>
        <v>0</v>
      </c>
      <c r="G22" s="60">
        <f t="shared" si="6"/>
        <v>0</v>
      </c>
      <c r="H22" s="60">
        <f t="shared" si="6"/>
        <v>0</v>
      </c>
      <c r="I22" s="61">
        <f t="shared" si="6"/>
        <v>0</v>
      </c>
      <c r="J22" s="57">
        <f t="shared" si="6"/>
        <v>4428</v>
      </c>
    </row>
    <row r="23" spans="1:10" s="33" customFormat="1" hidden="1">
      <c r="A23" s="49">
        <v>6526</v>
      </c>
      <c r="B23" s="62"/>
      <c r="C23" s="62"/>
      <c r="D23" s="62"/>
      <c r="E23" s="62">
        <v>4428</v>
      </c>
      <c r="F23" s="62"/>
      <c r="G23" s="62"/>
      <c r="H23" s="62"/>
      <c r="I23" s="63"/>
      <c r="J23" s="54">
        <f>SUM(B23:I23)</f>
        <v>4428</v>
      </c>
    </row>
    <row r="24" spans="1:10" s="33" customFormat="1" hidden="1">
      <c r="A24" s="55">
        <v>653</v>
      </c>
      <c r="B24" s="60">
        <f t="shared" ref="B24:J24" si="7">SUM(B25:B26)</f>
        <v>0</v>
      </c>
      <c r="C24" s="60">
        <f t="shared" si="7"/>
        <v>0</v>
      </c>
      <c r="D24" s="60">
        <f t="shared" si="7"/>
        <v>0</v>
      </c>
      <c r="E24" s="60">
        <f t="shared" si="7"/>
        <v>0</v>
      </c>
      <c r="F24" s="60">
        <f t="shared" si="7"/>
        <v>0</v>
      </c>
      <c r="G24" s="60">
        <f t="shared" si="7"/>
        <v>0</v>
      </c>
      <c r="H24" s="60">
        <f t="shared" si="7"/>
        <v>0</v>
      </c>
      <c r="I24" s="61">
        <f t="shared" si="7"/>
        <v>0</v>
      </c>
      <c r="J24" s="57">
        <f t="shared" si="7"/>
        <v>0</v>
      </c>
    </row>
    <row r="25" spans="1:10" s="33" customFormat="1" hidden="1">
      <c r="A25" s="49">
        <v>6531</v>
      </c>
      <c r="B25" s="62"/>
      <c r="C25" s="62"/>
      <c r="D25" s="62"/>
      <c r="E25" s="62"/>
      <c r="F25" s="62"/>
      <c r="G25" s="62"/>
      <c r="H25" s="62"/>
      <c r="I25" s="63"/>
      <c r="J25" s="54">
        <f>SUM(B25:I25)</f>
        <v>0</v>
      </c>
    </row>
    <row r="26" spans="1:10" s="33" customFormat="1" hidden="1">
      <c r="A26" s="49">
        <v>6532</v>
      </c>
      <c r="B26" s="62"/>
      <c r="C26" s="62"/>
      <c r="D26" s="62"/>
      <c r="E26" s="62"/>
      <c r="F26" s="62"/>
      <c r="G26" s="62"/>
      <c r="H26" s="62"/>
      <c r="I26" s="63"/>
      <c r="J26" s="54">
        <f>SUM(B26:I26)</f>
        <v>0</v>
      </c>
    </row>
    <row r="27" spans="1:10" s="33" customFormat="1">
      <c r="A27" s="55">
        <v>661</v>
      </c>
      <c r="B27" s="60">
        <f t="shared" ref="B27:J27" si="8">SUM(B28:B29)</f>
        <v>0</v>
      </c>
      <c r="C27" s="60">
        <f t="shared" si="8"/>
        <v>0</v>
      </c>
      <c r="D27" s="60">
        <f t="shared" si="8"/>
        <v>5000</v>
      </c>
      <c r="E27" s="60">
        <f t="shared" si="8"/>
        <v>0</v>
      </c>
      <c r="F27" s="60">
        <f t="shared" si="8"/>
        <v>0</v>
      </c>
      <c r="G27" s="60">
        <f t="shared" si="8"/>
        <v>0</v>
      </c>
      <c r="H27" s="60">
        <f t="shared" si="8"/>
        <v>0</v>
      </c>
      <c r="I27" s="61">
        <f t="shared" si="8"/>
        <v>0</v>
      </c>
      <c r="J27" s="57">
        <f t="shared" si="8"/>
        <v>5000</v>
      </c>
    </row>
    <row r="28" spans="1:10" s="33" customFormat="1" hidden="1">
      <c r="A28" s="49">
        <v>6614</v>
      </c>
      <c r="B28" s="62"/>
      <c r="C28" s="62"/>
      <c r="D28" s="62"/>
      <c r="E28" s="62"/>
      <c r="F28" s="62"/>
      <c r="G28" s="62"/>
      <c r="H28" s="62"/>
      <c r="I28" s="63"/>
      <c r="J28" s="54">
        <f>SUM(B28:I28)</f>
        <v>0</v>
      </c>
    </row>
    <row r="29" spans="1:10" s="33" customFormat="1" hidden="1">
      <c r="A29" s="49">
        <v>6615</v>
      </c>
      <c r="B29" s="62"/>
      <c r="C29" s="62"/>
      <c r="D29" s="62">
        <v>5000</v>
      </c>
      <c r="E29" s="62"/>
      <c r="F29" s="62"/>
      <c r="G29" s="62"/>
      <c r="H29" s="62"/>
      <c r="I29" s="63"/>
      <c r="J29" s="54">
        <f>SUM(B29:I29)</f>
        <v>5000</v>
      </c>
    </row>
    <row r="30" spans="1:10" s="33" customFormat="1">
      <c r="A30" s="55">
        <v>663</v>
      </c>
      <c r="B30" s="60">
        <f t="shared" ref="B30:J30" si="9">SUM(B31:B32)</f>
        <v>0</v>
      </c>
      <c r="C30" s="60">
        <f t="shared" si="9"/>
        <v>0</v>
      </c>
      <c r="D30" s="60">
        <f t="shared" si="9"/>
        <v>0</v>
      </c>
      <c r="E30" s="60">
        <f t="shared" si="9"/>
        <v>0</v>
      </c>
      <c r="F30" s="60">
        <f t="shared" si="9"/>
        <v>0</v>
      </c>
      <c r="G30" s="60">
        <f t="shared" si="9"/>
        <v>47660</v>
      </c>
      <c r="H30" s="60">
        <f t="shared" si="9"/>
        <v>0</v>
      </c>
      <c r="I30" s="61">
        <f t="shared" si="9"/>
        <v>0</v>
      </c>
      <c r="J30" s="57">
        <f t="shared" si="9"/>
        <v>47660</v>
      </c>
    </row>
    <row r="31" spans="1:10" s="33" customFormat="1" hidden="1">
      <c r="A31" s="49">
        <v>6631</v>
      </c>
      <c r="B31" s="62"/>
      <c r="C31" s="62"/>
      <c r="D31" s="62"/>
      <c r="E31" s="62"/>
      <c r="F31" s="62"/>
      <c r="G31" s="62">
        <v>47660</v>
      </c>
      <c r="H31" s="62"/>
      <c r="I31" s="63"/>
      <c r="J31" s="54">
        <f>SUM(B31:I31)</f>
        <v>47660</v>
      </c>
    </row>
    <row r="32" spans="1:10" s="33" customFormat="1" hidden="1">
      <c r="A32" s="49">
        <v>6632</v>
      </c>
      <c r="B32" s="62"/>
      <c r="C32" s="62"/>
      <c r="D32" s="62"/>
      <c r="E32" s="62"/>
      <c r="F32" s="62"/>
      <c r="G32" s="62"/>
      <c r="H32" s="62"/>
      <c r="I32" s="63"/>
      <c r="J32" s="54">
        <f>SUM(B32:I32)</f>
        <v>0</v>
      </c>
    </row>
    <row r="33" spans="1:10" s="33" customFormat="1">
      <c r="A33" s="55">
        <v>671</v>
      </c>
      <c r="B33" s="60">
        <f t="shared" ref="B33:J33" si="10">SUM(B34:B36)</f>
        <v>63255</v>
      </c>
      <c r="C33" s="60">
        <f t="shared" si="10"/>
        <v>688956</v>
      </c>
      <c r="D33" s="60">
        <f t="shared" si="10"/>
        <v>0</v>
      </c>
      <c r="E33" s="60">
        <f t="shared" si="10"/>
        <v>0</v>
      </c>
      <c r="F33" s="60">
        <f t="shared" si="10"/>
        <v>0</v>
      </c>
      <c r="G33" s="60">
        <f t="shared" si="10"/>
        <v>0</v>
      </c>
      <c r="H33" s="60">
        <f t="shared" si="10"/>
        <v>0</v>
      </c>
      <c r="I33" s="61">
        <f t="shared" si="10"/>
        <v>0</v>
      </c>
      <c r="J33" s="57">
        <f t="shared" si="10"/>
        <v>752211</v>
      </c>
    </row>
    <row r="34" spans="1:10" s="33" customFormat="1" hidden="1">
      <c r="A34" s="49">
        <v>6711</v>
      </c>
      <c r="B34" s="62">
        <f>63255-1434</f>
        <v>61821</v>
      </c>
      <c r="C34" s="62">
        <v>688956</v>
      </c>
      <c r="D34" s="62"/>
      <c r="E34" s="62"/>
      <c r="F34" s="62"/>
      <c r="G34" s="62"/>
      <c r="H34" s="62"/>
      <c r="I34" s="63"/>
      <c r="J34" s="54">
        <f>SUM(B34:I34)</f>
        <v>750777</v>
      </c>
    </row>
    <row r="35" spans="1:10" s="33" customFormat="1" hidden="1">
      <c r="A35" s="49">
        <v>6712</v>
      </c>
      <c r="B35" s="62">
        <v>1434</v>
      </c>
      <c r="C35" s="62"/>
      <c r="D35" s="62"/>
      <c r="E35" s="62"/>
      <c r="F35" s="62"/>
      <c r="G35" s="62"/>
      <c r="H35" s="62"/>
      <c r="I35" s="63"/>
      <c r="J35" s="54">
        <f>SUM(B35:I35)</f>
        <v>1434</v>
      </c>
    </row>
    <row r="36" spans="1:10" s="33" customFormat="1" hidden="1">
      <c r="A36" s="49">
        <v>6713</v>
      </c>
      <c r="B36" s="62"/>
      <c r="C36" s="62"/>
      <c r="D36" s="62"/>
      <c r="E36" s="62"/>
      <c r="F36" s="62"/>
      <c r="G36" s="62"/>
      <c r="H36" s="62"/>
      <c r="I36" s="63"/>
      <c r="J36" s="54">
        <f>SUM(B36:I36)</f>
        <v>0</v>
      </c>
    </row>
    <row r="37" spans="1:10" s="33" customFormat="1">
      <c r="A37" s="55">
        <v>673</v>
      </c>
      <c r="B37" s="60">
        <f t="shared" ref="B37:J37" si="11">SUM(B38)</f>
        <v>0</v>
      </c>
      <c r="C37" s="60">
        <f t="shared" si="11"/>
        <v>0</v>
      </c>
      <c r="D37" s="60">
        <f t="shared" si="11"/>
        <v>0</v>
      </c>
      <c r="E37" s="60">
        <f t="shared" si="11"/>
        <v>0</v>
      </c>
      <c r="F37" s="60">
        <f t="shared" si="11"/>
        <v>0</v>
      </c>
      <c r="G37" s="60">
        <f t="shared" si="11"/>
        <v>0</v>
      </c>
      <c r="H37" s="60">
        <f t="shared" si="11"/>
        <v>0</v>
      </c>
      <c r="I37" s="61">
        <f t="shared" si="11"/>
        <v>0</v>
      </c>
      <c r="J37" s="57">
        <f t="shared" si="11"/>
        <v>0</v>
      </c>
    </row>
    <row r="38" spans="1:10" s="33" customFormat="1" hidden="1">
      <c r="A38" s="49">
        <v>6731</v>
      </c>
      <c r="B38" s="62"/>
      <c r="C38" s="62"/>
      <c r="D38" s="62"/>
      <c r="E38" s="62"/>
      <c r="F38" s="62"/>
      <c r="G38" s="62"/>
      <c r="H38" s="62"/>
      <c r="I38" s="63"/>
      <c r="J38" s="54">
        <f>SUM(B38:I38)</f>
        <v>0</v>
      </c>
    </row>
    <row r="39" spans="1:10" s="33" customFormat="1">
      <c r="A39" s="45">
        <v>721</v>
      </c>
      <c r="B39" s="64">
        <f t="shared" ref="B39:J39" si="12">SUM(B40)</f>
        <v>0</v>
      </c>
      <c r="C39" s="64">
        <f t="shared" si="12"/>
        <v>0</v>
      </c>
      <c r="D39" s="64">
        <f t="shared" si="12"/>
        <v>0</v>
      </c>
      <c r="E39" s="64">
        <f t="shared" si="12"/>
        <v>0</v>
      </c>
      <c r="F39" s="64">
        <f t="shared" si="12"/>
        <v>0</v>
      </c>
      <c r="G39" s="64">
        <f t="shared" si="12"/>
        <v>0</v>
      </c>
      <c r="H39" s="64">
        <f t="shared" si="12"/>
        <v>1200</v>
      </c>
      <c r="I39" s="65">
        <f t="shared" si="12"/>
        <v>0</v>
      </c>
      <c r="J39" s="66">
        <f t="shared" si="12"/>
        <v>1200</v>
      </c>
    </row>
    <row r="40" spans="1:10" s="33" customFormat="1" hidden="1">
      <c r="A40" s="49">
        <v>7211</v>
      </c>
      <c r="B40" s="62"/>
      <c r="C40" s="62"/>
      <c r="D40" s="62"/>
      <c r="E40" s="62"/>
      <c r="F40" s="62"/>
      <c r="G40" s="62"/>
      <c r="H40" s="62">
        <v>1200</v>
      </c>
      <c r="I40" s="63"/>
      <c r="J40" s="54">
        <f>SUM(B40:I40)</f>
        <v>1200</v>
      </c>
    </row>
    <row r="41" spans="1:10" s="33" customFormat="1" hidden="1">
      <c r="A41" s="45">
        <v>722</v>
      </c>
      <c r="B41" s="64">
        <f t="shared" ref="B41:J41" si="13">SUM(B42)</f>
        <v>0</v>
      </c>
      <c r="C41" s="64">
        <f t="shared" si="13"/>
        <v>0</v>
      </c>
      <c r="D41" s="64">
        <f t="shared" si="13"/>
        <v>0</v>
      </c>
      <c r="E41" s="64">
        <f t="shared" si="13"/>
        <v>0</v>
      </c>
      <c r="F41" s="64">
        <f t="shared" si="13"/>
        <v>0</v>
      </c>
      <c r="G41" s="64">
        <f t="shared" si="13"/>
        <v>0</v>
      </c>
      <c r="H41" s="64">
        <f t="shared" si="13"/>
        <v>0</v>
      </c>
      <c r="I41" s="65">
        <f t="shared" si="13"/>
        <v>0</v>
      </c>
      <c r="J41" s="66">
        <f t="shared" si="13"/>
        <v>0</v>
      </c>
    </row>
    <row r="42" spans="1:10" s="33" customFormat="1" hidden="1">
      <c r="A42" s="49">
        <v>7227</v>
      </c>
      <c r="B42" s="62"/>
      <c r="C42" s="62"/>
      <c r="D42" s="62"/>
      <c r="E42" s="62"/>
      <c r="F42" s="62"/>
      <c r="G42" s="62"/>
      <c r="H42" s="62"/>
      <c r="I42" s="63"/>
      <c r="J42" s="54">
        <f>SUM(B42:I42)</f>
        <v>0</v>
      </c>
    </row>
    <row r="43" spans="1:10" s="33" customFormat="1" ht="13.5" thickBot="1">
      <c r="A43" s="55">
        <v>922</v>
      </c>
      <c r="B43" s="60">
        <f t="shared" ref="B43:J43" si="14">SUM(B44:B45)</f>
        <v>0</v>
      </c>
      <c r="C43" s="60">
        <f t="shared" si="14"/>
        <v>0</v>
      </c>
      <c r="D43" s="60">
        <f t="shared" si="14"/>
        <v>91428</v>
      </c>
      <c r="E43" s="60">
        <f t="shared" si="14"/>
        <v>0</v>
      </c>
      <c r="F43" s="60">
        <f t="shared" si="14"/>
        <v>91830</v>
      </c>
      <c r="G43" s="60">
        <f t="shared" si="14"/>
        <v>0</v>
      </c>
      <c r="H43" s="60">
        <f t="shared" si="14"/>
        <v>0</v>
      </c>
      <c r="I43" s="61">
        <f t="shared" si="14"/>
        <v>0</v>
      </c>
      <c r="J43" s="57">
        <f t="shared" si="14"/>
        <v>183258</v>
      </c>
    </row>
    <row r="44" spans="1:10" s="33" customFormat="1" hidden="1">
      <c r="A44" s="49">
        <v>9221</v>
      </c>
      <c r="B44" s="62"/>
      <c r="C44" s="62"/>
      <c r="D44" s="62">
        <v>91428</v>
      </c>
      <c r="E44" s="62"/>
      <c r="F44" s="62">
        <f>8720+2610+80500</f>
        <v>91830</v>
      </c>
      <c r="G44" s="62"/>
      <c r="H44" s="62"/>
      <c r="I44" s="63"/>
      <c r="J44" s="54">
        <f>SUM(B44:I44)</f>
        <v>183258</v>
      </c>
    </row>
    <row r="45" spans="1:10" s="33" customFormat="1" ht="13.5" hidden="1" thickBot="1">
      <c r="A45" s="49">
        <v>9222</v>
      </c>
      <c r="B45" s="62"/>
      <c r="C45" s="62"/>
      <c r="D45" s="62"/>
      <c r="E45" s="62"/>
      <c r="F45" s="62"/>
      <c r="G45" s="62"/>
      <c r="H45" s="62"/>
      <c r="I45" s="63"/>
      <c r="J45" s="67">
        <f>SUM(B45:I45)</f>
        <v>0</v>
      </c>
    </row>
    <row r="46" spans="1:10" s="33" customFormat="1" ht="24.75" thickBot="1">
      <c r="A46" s="68" t="s">
        <v>47</v>
      </c>
      <c r="B46" s="69">
        <f t="shared" ref="B46:J46" si="15">SUM(B6,B8,B11,B13,B16,B18,B22,B24,B27,B30,B33,B37,B39,B41,B43)</f>
        <v>63255</v>
      </c>
      <c r="C46" s="69">
        <f t="shared" si="15"/>
        <v>688956</v>
      </c>
      <c r="D46" s="69">
        <f t="shared" si="15"/>
        <v>96478</v>
      </c>
      <c r="E46" s="69">
        <f t="shared" si="15"/>
        <v>4428</v>
      </c>
      <c r="F46" s="69">
        <f t="shared" si="15"/>
        <v>169792</v>
      </c>
      <c r="G46" s="69">
        <f t="shared" si="15"/>
        <v>47660</v>
      </c>
      <c r="H46" s="69">
        <f t="shared" si="15"/>
        <v>1200</v>
      </c>
      <c r="I46" s="69">
        <f t="shared" si="15"/>
        <v>0</v>
      </c>
      <c r="J46" s="70">
        <f t="shared" si="15"/>
        <v>1071769</v>
      </c>
    </row>
    <row r="47" spans="1:10" s="33" customFormat="1" ht="24.75" thickBot="1">
      <c r="A47" s="71" t="s">
        <v>48</v>
      </c>
      <c r="B47" s="224">
        <f>B46+C46+D46+E46+F46+G46+H46+I46</f>
        <v>1071769</v>
      </c>
      <c r="C47" s="225"/>
      <c r="D47" s="225"/>
      <c r="E47" s="225"/>
      <c r="F47" s="225"/>
      <c r="G47" s="225"/>
      <c r="H47" s="225"/>
      <c r="I47" s="225"/>
      <c r="J47" s="226"/>
    </row>
    <row r="48" spans="1:10">
      <c r="D48" s="73"/>
      <c r="E48" s="74"/>
      <c r="F48" s="75"/>
    </row>
    <row r="49" spans="2:6">
      <c r="D49" s="73"/>
      <c r="E49" s="76"/>
      <c r="F49" s="77"/>
    </row>
    <row r="50" spans="2:6">
      <c r="C50" s="181"/>
      <c r="E50" s="78"/>
      <c r="F50" s="79"/>
    </row>
    <row r="51" spans="2:6">
      <c r="E51" s="80"/>
      <c r="F51" s="81"/>
    </row>
    <row r="52" spans="2:6">
      <c r="E52" s="74"/>
      <c r="F52" s="82"/>
    </row>
    <row r="53" spans="2:6">
      <c r="D53" s="73"/>
      <c r="E53" s="74"/>
      <c r="F53" s="83"/>
    </row>
    <row r="54" spans="2:6">
      <c r="D54" s="73"/>
      <c r="E54" s="74"/>
      <c r="F54" s="77"/>
    </row>
    <row r="55" spans="2:6">
      <c r="E55" s="74"/>
      <c r="F55" s="82"/>
    </row>
    <row r="56" spans="2:6">
      <c r="E56" s="74"/>
      <c r="F56" s="81"/>
    </row>
    <row r="57" spans="2:6">
      <c r="E57" s="74"/>
      <c r="F57" s="82"/>
    </row>
    <row r="58" spans="2:6">
      <c r="E58" s="74"/>
      <c r="F58" s="84"/>
    </row>
    <row r="59" spans="2:6">
      <c r="E59" s="78"/>
      <c r="F59" s="79"/>
    </row>
    <row r="60" spans="2:6">
      <c r="B60" s="73"/>
      <c r="C60" s="73"/>
      <c r="E60" s="78"/>
      <c r="F60" s="85"/>
    </row>
    <row r="61" spans="2:6">
      <c r="D61" s="73"/>
      <c r="E61" s="78"/>
      <c r="F61" s="86"/>
    </row>
    <row r="62" spans="2:6">
      <c r="D62" s="73"/>
      <c r="E62" s="80"/>
      <c r="F62" s="77"/>
    </row>
    <row r="63" spans="2:6">
      <c r="E63" s="74"/>
      <c r="F63" s="82"/>
    </row>
    <row r="64" spans="2:6">
      <c r="B64" s="73"/>
      <c r="C64" s="73"/>
      <c r="E64" s="74"/>
      <c r="F64" s="75"/>
    </row>
    <row r="65" spans="1:6">
      <c r="D65" s="73"/>
      <c r="E65" s="74"/>
      <c r="F65" s="85"/>
    </row>
    <row r="66" spans="1:6">
      <c r="D66" s="73"/>
      <c r="E66" s="80"/>
      <c r="F66" s="77"/>
    </row>
    <row r="67" spans="1:6">
      <c r="E67" s="78"/>
      <c r="F67" s="82"/>
    </row>
    <row r="68" spans="1:6">
      <c r="D68" s="73"/>
      <c r="E68" s="78"/>
      <c r="F68" s="85"/>
    </row>
    <row r="69" spans="1:6">
      <c r="E69" s="80"/>
      <c r="F69" s="84"/>
    </row>
    <row r="70" spans="1:6">
      <c r="E70" s="74"/>
      <c r="F70" s="82"/>
    </row>
    <row r="71" spans="1:6">
      <c r="E71" s="80"/>
      <c r="F71" s="77"/>
    </row>
    <row r="72" spans="1:6">
      <c r="E72" s="74"/>
      <c r="F72" s="82"/>
    </row>
    <row r="73" spans="1:6">
      <c r="E73" s="74"/>
      <c r="F73" s="82"/>
    </row>
    <row r="74" spans="1:6">
      <c r="A74" s="73"/>
      <c r="E74" s="87"/>
      <c r="F74" s="85"/>
    </row>
    <row r="75" spans="1:6">
      <c r="B75" s="73"/>
      <c r="C75" s="73"/>
      <c r="D75" s="73"/>
      <c r="E75" s="88"/>
      <c r="F75" s="85"/>
    </row>
    <row r="76" spans="1:6">
      <c r="B76" s="73"/>
      <c r="C76" s="73"/>
      <c r="D76" s="73"/>
      <c r="E76" s="88"/>
      <c r="F76" s="75"/>
    </row>
    <row r="77" spans="1:6">
      <c r="B77" s="73"/>
      <c r="C77" s="73"/>
      <c r="D77" s="73"/>
      <c r="E77" s="80"/>
      <c r="F77" s="81"/>
    </row>
    <row r="78" spans="1:6">
      <c r="E78" s="74"/>
      <c r="F78" s="82"/>
    </row>
    <row r="79" spans="1:6">
      <c r="B79" s="73"/>
      <c r="C79" s="73"/>
      <c r="E79" s="74"/>
      <c r="F79" s="85"/>
    </row>
    <row r="80" spans="1:6">
      <c r="D80" s="73"/>
      <c r="E80" s="74"/>
      <c r="F80" s="75"/>
    </row>
    <row r="81" spans="1:6">
      <c r="D81" s="73"/>
      <c r="E81" s="80"/>
      <c r="F81" s="77"/>
    </row>
    <row r="82" spans="1:6">
      <c r="E82" s="74"/>
      <c r="F82" s="82"/>
    </row>
    <row r="83" spans="1:6">
      <c r="E83" s="74"/>
      <c r="F83" s="82"/>
    </row>
    <row r="84" spans="1:6">
      <c r="E84" s="89"/>
      <c r="F84" s="90"/>
    </row>
    <row r="85" spans="1:6">
      <c r="E85" s="74"/>
      <c r="F85" s="82"/>
    </row>
    <row r="86" spans="1:6">
      <c r="E86" s="74"/>
      <c r="F86" s="82"/>
    </row>
    <row r="87" spans="1:6">
      <c r="E87" s="74"/>
      <c r="F87" s="82"/>
    </row>
    <row r="88" spans="1:6">
      <c r="E88" s="80"/>
      <c r="F88" s="77"/>
    </row>
    <row r="89" spans="1:6">
      <c r="E89" s="74"/>
      <c r="F89" s="82"/>
    </row>
    <row r="90" spans="1:6">
      <c r="E90" s="80"/>
      <c r="F90" s="77"/>
    </row>
    <row r="91" spans="1:6">
      <c r="E91" s="74"/>
      <c r="F91" s="82"/>
    </row>
    <row r="92" spans="1:6">
      <c r="E92" s="74"/>
      <c r="F92" s="82"/>
    </row>
    <row r="93" spans="1:6">
      <c r="E93" s="74"/>
      <c r="F93" s="82"/>
    </row>
    <row r="94" spans="1:6">
      <c r="E94" s="74"/>
      <c r="F94" s="82"/>
    </row>
    <row r="95" spans="1:6">
      <c r="A95" s="91"/>
      <c r="B95" s="91"/>
      <c r="C95" s="91"/>
      <c r="D95" s="91"/>
      <c r="E95" s="92"/>
      <c r="F95" s="93"/>
    </row>
    <row r="96" spans="1:6">
      <c r="D96" s="73"/>
      <c r="E96" s="74"/>
      <c r="F96" s="75"/>
    </row>
    <row r="97" spans="4:6">
      <c r="E97" s="94"/>
      <c r="F97" s="95"/>
    </row>
    <row r="98" spans="4:6">
      <c r="E98" s="74"/>
      <c r="F98" s="82"/>
    </row>
    <row r="99" spans="4:6">
      <c r="E99" s="89"/>
      <c r="F99" s="90"/>
    </row>
    <row r="100" spans="4:6">
      <c r="E100" s="89"/>
      <c r="F100" s="90"/>
    </row>
    <row r="101" spans="4:6">
      <c r="E101" s="74"/>
      <c r="F101" s="82"/>
    </row>
    <row r="102" spans="4:6">
      <c r="E102" s="80"/>
      <c r="F102" s="77"/>
    </row>
    <row r="103" spans="4:6">
      <c r="E103" s="74"/>
      <c r="F103" s="82"/>
    </row>
    <row r="104" spans="4:6">
      <c r="E104" s="74"/>
      <c r="F104" s="82"/>
    </row>
    <row r="105" spans="4:6">
      <c r="E105" s="80"/>
      <c r="F105" s="77"/>
    </row>
    <row r="106" spans="4:6">
      <c r="E106" s="74"/>
      <c r="F106" s="82"/>
    </row>
    <row r="107" spans="4:6">
      <c r="E107" s="89"/>
      <c r="F107" s="90"/>
    </row>
    <row r="108" spans="4:6">
      <c r="E108" s="80"/>
      <c r="F108" s="95"/>
    </row>
    <row r="109" spans="4:6">
      <c r="E109" s="78"/>
      <c r="F109" s="90"/>
    </row>
    <row r="110" spans="4:6">
      <c r="E110" s="80"/>
      <c r="F110" s="77"/>
    </row>
    <row r="111" spans="4:6">
      <c r="E111" s="74"/>
      <c r="F111" s="82"/>
    </row>
    <row r="112" spans="4:6">
      <c r="D112" s="73"/>
      <c r="E112" s="74"/>
      <c r="F112" s="75"/>
    </row>
    <row r="113" spans="2:6">
      <c r="E113" s="78"/>
      <c r="F113" s="77"/>
    </row>
    <row r="114" spans="2:6">
      <c r="E114" s="78"/>
      <c r="F114" s="90"/>
    </row>
    <row r="115" spans="2:6">
      <c r="D115" s="73"/>
      <c r="E115" s="78"/>
      <c r="F115" s="96"/>
    </row>
    <row r="116" spans="2:6">
      <c r="D116" s="73"/>
      <c r="E116" s="80"/>
      <c r="F116" s="81"/>
    </row>
    <row r="117" spans="2:6">
      <c r="E117" s="74"/>
      <c r="F117" s="82"/>
    </row>
    <row r="118" spans="2:6">
      <c r="E118" s="94"/>
      <c r="F118" s="17"/>
    </row>
    <row r="119" spans="2:6">
      <c r="E119" s="89"/>
      <c r="F119" s="90"/>
    </row>
    <row r="120" spans="2:6">
      <c r="B120" s="73"/>
      <c r="C120" s="73"/>
      <c r="E120" s="89"/>
      <c r="F120" s="97"/>
    </row>
    <row r="121" spans="2:6">
      <c r="D121" s="73"/>
      <c r="E121" s="89"/>
      <c r="F121" s="97"/>
    </row>
    <row r="122" spans="2:6">
      <c r="E122" s="94"/>
      <c r="F122" s="95"/>
    </row>
    <row r="123" spans="2:6">
      <c r="E123" s="89"/>
      <c r="F123" s="90"/>
    </row>
    <row r="124" spans="2:6">
      <c r="B124" s="73"/>
      <c r="C124" s="73"/>
      <c r="E124" s="89"/>
      <c r="F124" s="29"/>
    </row>
    <row r="125" spans="2:6">
      <c r="D125" s="73"/>
      <c r="E125" s="89"/>
      <c r="F125" s="75"/>
    </row>
    <row r="126" spans="2:6">
      <c r="D126" s="73"/>
      <c r="E126" s="80"/>
      <c r="F126" s="81"/>
    </row>
    <row r="127" spans="2:6">
      <c r="E127" s="74"/>
      <c r="F127" s="82"/>
    </row>
    <row r="128" spans="2:6">
      <c r="D128" s="73"/>
      <c r="E128" s="74"/>
      <c r="F128" s="96"/>
    </row>
    <row r="129" spans="1:6">
      <c r="E129" s="94"/>
      <c r="F129" s="95"/>
    </row>
    <row r="130" spans="1:6">
      <c r="E130" s="89"/>
      <c r="F130" s="90"/>
    </row>
    <row r="131" spans="1:6">
      <c r="E131" s="74"/>
      <c r="F131" s="82"/>
    </row>
    <row r="132" spans="1:6" ht="15.75">
      <c r="A132" s="98"/>
      <c r="B132" s="99"/>
      <c r="C132" s="99"/>
      <c r="D132" s="99"/>
      <c r="E132" s="99"/>
      <c r="F132" s="85"/>
    </row>
    <row r="133" spans="1:6">
      <c r="A133" s="73"/>
      <c r="E133" s="87"/>
      <c r="F133" s="85"/>
    </row>
    <row r="134" spans="1:6">
      <c r="A134" s="73"/>
      <c r="B134" s="73"/>
      <c r="C134" s="73"/>
      <c r="E134" s="87"/>
      <c r="F134" s="75"/>
    </row>
    <row r="135" spans="1:6">
      <c r="D135" s="73"/>
      <c r="E135" s="74"/>
      <c r="F135" s="85"/>
    </row>
    <row r="136" spans="1:6">
      <c r="E136" s="76"/>
      <c r="F136" s="77"/>
    </row>
    <row r="137" spans="1:6">
      <c r="B137" s="73"/>
      <c r="C137" s="73"/>
      <c r="E137" s="74"/>
      <c r="F137" s="75"/>
    </row>
    <row r="138" spans="1:6">
      <c r="D138" s="73"/>
      <c r="E138" s="74"/>
      <c r="F138" s="75"/>
    </row>
    <row r="139" spans="1:6">
      <c r="E139" s="80"/>
      <c r="F139" s="81"/>
    </row>
    <row r="140" spans="1:6">
      <c r="D140" s="73"/>
      <c r="E140" s="74"/>
      <c r="F140" s="83"/>
    </row>
    <row r="141" spans="1:6">
      <c r="E141" s="74"/>
      <c r="F141" s="81"/>
    </row>
    <row r="142" spans="1:6">
      <c r="B142" s="73"/>
      <c r="C142" s="73"/>
      <c r="E142" s="78"/>
      <c r="F142" s="85"/>
    </row>
    <row r="143" spans="1:6">
      <c r="D143" s="73"/>
      <c r="E143" s="78"/>
      <c r="F143" s="86"/>
    </row>
    <row r="144" spans="1:6">
      <c r="E144" s="80"/>
      <c r="F144" s="77"/>
    </row>
    <row r="145" spans="1:6">
      <c r="A145" s="73"/>
      <c r="E145" s="87"/>
      <c r="F145" s="85"/>
    </row>
    <row r="146" spans="1:6">
      <c r="B146" s="73"/>
      <c r="C146" s="73"/>
      <c r="E146" s="74"/>
      <c r="F146" s="85"/>
    </row>
    <row r="147" spans="1:6">
      <c r="D147" s="73"/>
      <c r="E147" s="74"/>
      <c r="F147" s="75"/>
    </row>
    <row r="148" spans="1:6">
      <c r="D148" s="73"/>
      <c r="E148" s="80"/>
      <c r="F148" s="77"/>
    </row>
    <row r="149" spans="1:6">
      <c r="D149" s="73"/>
      <c r="E149" s="74"/>
      <c r="F149" s="75"/>
    </row>
    <row r="150" spans="1:6">
      <c r="E150" s="94"/>
      <c r="F150" s="95"/>
    </row>
    <row r="151" spans="1:6">
      <c r="D151" s="73"/>
      <c r="E151" s="78"/>
      <c r="F151" s="96"/>
    </row>
    <row r="152" spans="1:6">
      <c r="D152" s="73"/>
      <c r="E152" s="80"/>
      <c r="F152" s="81"/>
    </row>
    <row r="153" spans="1:6">
      <c r="E153" s="94"/>
      <c r="F153" s="100"/>
    </row>
    <row r="154" spans="1:6">
      <c r="B154" s="73"/>
      <c r="C154" s="73"/>
      <c r="E154" s="89"/>
      <c r="F154" s="29"/>
    </row>
    <row r="155" spans="1:6">
      <c r="D155" s="73"/>
      <c r="E155" s="89"/>
      <c r="F155" s="75"/>
    </row>
    <row r="156" spans="1:6">
      <c r="D156" s="73"/>
      <c r="E156" s="80"/>
      <c r="F156" s="81"/>
    </row>
    <row r="157" spans="1:6">
      <c r="D157" s="73"/>
      <c r="E157" s="80"/>
      <c r="F157" s="81"/>
    </row>
    <row r="158" spans="1:6">
      <c r="E158" s="74"/>
      <c r="F158" s="82"/>
    </row>
    <row r="159" spans="1:6" s="22" customFormat="1" ht="18">
      <c r="A159" s="227"/>
      <c r="B159" s="228"/>
      <c r="C159" s="228"/>
      <c r="D159" s="228"/>
      <c r="E159" s="228"/>
      <c r="F159" s="228"/>
    </row>
    <row r="160" spans="1:6">
      <c r="A160" s="91"/>
      <c r="B160" s="91"/>
      <c r="C160" s="91"/>
      <c r="D160" s="91"/>
      <c r="E160" s="92"/>
      <c r="F160" s="93"/>
    </row>
    <row r="162" spans="1:6" ht="15.75">
      <c r="A162" s="101"/>
      <c r="B162" s="73"/>
      <c r="C162" s="73"/>
      <c r="D162" s="73"/>
      <c r="E162" s="102"/>
      <c r="F162" s="103"/>
    </row>
    <row r="163" spans="1:6">
      <c r="A163" s="73"/>
      <c r="B163" s="73"/>
      <c r="C163" s="73"/>
      <c r="D163" s="73"/>
      <c r="E163" s="102"/>
      <c r="F163" s="103"/>
    </row>
    <row r="164" spans="1:6">
      <c r="A164" s="73"/>
      <c r="B164" s="73"/>
      <c r="C164" s="73"/>
      <c r="D164" s="73"/>
      <c r="E164" s="102"/>
      <c r="F164" s="103"/>
    </row>
    <row r="165" spans="1:6">
      <c r="A165" s="73"/>
      <c r="B165" s="73"/>
      <c r="C165" s="73"/>
      <c r="D165" s="73"/>
      <c r="E165" s="102"/>
      <c r="F165" s="103"/>
    </row>
    <row r="166" spans="1:6">
      <c r="A166" s="73"/>
      <c r="B166" s="73"/>
      <c r="C166" s="73"/>
      <c r="D166" s="73"/>
      <c r="E166" s="102"/>
      <c r="F166" s="103"/>
    </row>
    <row r="167" spans="1:6">
      <c r="A167" s="73"/>
      <c r="B167" s="73"/>
      <c r="C167" s="73"/>
      <c r="D167" s="73"/>
    </row>
    <row r="168" spans="1:6">
      <c r="A168" s="73"/>
      <c r="B168" s="73"/>
      <c r="C168" s="73"/>
      <c r="D168" s="73"/>
      <c r="E168" s="102"/>
      <c r="F168" s="103"/>
    </row>
    <row r="169" spans="1:6">
      <c r="A169" s="73"/>
      <c r="B169" s="73"/>
      <c r="C169" s="73"/>
      <c r="D169" s="73"/>
      <c r="E169" s="102"/>
      <c r="F169" s="105"/>
    </row>
    <row r="170" spans="1:6">
      <c r="A170" s="73"/>
      <c r="B170" s="73"/>
      <c r="C170" s="73"/>
      <c r="D170" s="73"/>
      <c r="E170" s="102"/>
      <c r="F170" s="103"/>
    </row>
    <row r="171" spans="1:6">
      <c r="A171" s="73"/>
      <c r="B171" s="73"/>
      <c r="C171" s="73"/>
      <c r="D171" s="73"/>
      <c r="E171" s="102"/>
      <c r="F171" s="83"/>
    </row>
    <row r="172" spans="1:6">
      <c r="E172" s="80"/>
      <c r="F172" s="84"/>
    </row>
  </sheetData>
  <mergeCells count="4">
    <mergeCell ref="A1:J1"/>
    <mergeCell ref="B3:J3"/>
    <mergeCell ref="B47:J47"/>
    <mergeCell ref="A159:F159"/>
  </mergeCells>
  <pageMargins left="0" right="0" top="0" bottom="0" header="0" footer="0"/>
  <pageSetup paperSize="9" scale="9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O368"/>
  <sheetViews>
    <sheetView workbookViewId="0">
      <selection activeCell="O177" sqref="O177"/>
    </sheetView>
  </sheetViews>
  <sheetFormatPr defaultColWidth="11.42578125" defaultRowHeight="12.75"/>
  <cols>
    <col min="1" max="1" width="8.5703125" style="155" customWidth="1"/>
    <col min="2" max="2" width="6.7109375" style="155" customWidth="1"/>
    <col min="3" max="3" width="33.42578125" style="158" customWidth="1"/>
    <col min="4" max="4" width="14.28515625" style="157" customWidth="1"/>
    <col min="5" max="7" width="10.7109375" style="157" customWidth="1"/>
    <col min="8" max="8" width="10.28515625" style="157" customWidth="1"/>
    <col min="9" max="10" width="10.42578125" style="157" customWidth="1"/>
    <col min="11" max="12" width="10.7109375" style="157" customWidth="1"/>
    <col min="13" max="256" width="11.42578125" style="183"/>
    <col min="257" max="257" width="8.5703125" style="183" customWidth="1"/>
    <col min="258" max="258" width="6.7109375" style="183" customWidth="1"/>
    <col min="259" max="259" width="33.42578125" style="183" customWidth="1"/>
    <col min="260" max="260" width="14.28515625" style="183" customWidth="1"/>
    <col min="261" max="263" width="10.7109375" style="183" customWidth="1"/>
    <col min="264" max="264" width="10.28515625" style="183" customWidth="1"/>
    <col min="265" max="266" width="10.42578125" style="183" customWidth="1"/>
    <col min="267" max="268" width="10.7109375" style="183" customWidth="1"/>
    <col min="269" max="512" width="11.42578125" style="183"/>
    <col min="513" max="513" width="8.5703125" style="183" customWidth="1"/>
    <col min="514" max="514" width="6.7109375" style="183" customWidth="1"/>
    <col min="515" max="515" width="33.42578125" style="183" customWidth="1"/>
    <col min="516" max="516" width="14.28515625" style="183" customWidth="1"/>
    <col min="517" max="519" width="10.7109375" style="183" customWidth="1"/>
    <col min="520" max="520" width="10.28515625" style="183" customWidth="1"/>
    <col min="521" max="522" width="10.42578125" style="183" customWidth="1"/>
    <col min="523" max="524" width="10.7109375" style="183" customWidth="1"/>
    <col min="525" max="768" width="11.42578125" style="183"/>
    <col min="769" max="769" width="8.5703125" style="183" customWidth="1"/>
    <col min="770" max="770" width="6.7109375" style="183" customWidth="1"/>
    <col min="771" max="771" width="33.42578125" style="183" customWidth="1"/>
    <col min="772" max="772" width="14.28515625" style="183" customWidth="1"/>
    <col min="773" max="775" width="10.7109375" style="183" customWidth="1"/>
    <col min="776" max="776" width="10.28515625" style="183" customWidth="1"/>
    <col min="777" max="778" width="10.42578125" style="183" customWidth="1"/>
    <col min="779" max="780" width="10.7109375" style="183" customWidth="1"/>
    <col min="781" max="1024" width="11.42578125" style="183"/>
    <col min="1025" max="1025" width="8.5703125" style="183" customWidth="1"/>
    <col min="1026" max="1026" width="6.7109375" style="183" customWidth="1"/>
    <col min="1027" max="1027" width="33.42578125" style="183" customWidth="1"/>
    <col min="1028" max="1028" width="14.28515625" style="183" customWidth="1"/>
    <col min="1029" max="1031" width="10.7109375" style="183" customWidth="1"/>
    <col min="1032" max="1032" width="10.28515625" style="183" customWidth="1"/>
    <col min="1033" max="1034" width="10.42578125" style="183" customWidth="1"/>
    <col min="1035" max="1036" width="10.7109375" style="183" customWidth="1"/>
    <col min="1037" max="1280" width="11.42578125" style="183"/>
    <col min="1281" max="1281" width="8.5703125" style="183" customWidth="1"/>
    <col min="1282" max="1282" width="6.7109375" style="183" customWidth="1"/>
    <col min="1283" max="1283" width="33.42578125" style="183" customWidth="1"/>
    <col min="1284" max="1284" width="14.28515625" style="183" customWidth="1"/>
    <col min="1285" max="1287" width="10.7109375" style="183" customWidth="1"/>
    <col min="1288" max="1288" width="10.28515625" style="183" customWidth="1"/>
    <col min="1289" max="1290" width="10.42578125" style="183" customWidth="1"/>
    <col min="1291" max="1292" width="10.7109375" style="183" customWidth="1"/>
    <col min="1293" max="1536" width="11.42578125" style="183"/>
    <col min="1537" max="1537" width="8.5703125" style="183" customWidth="1"/>
    <col min="1538" max="1538" width="6.7109375" style="183" customWidth="1"/>
    <col min="1539" max="1539" width="33.42578125" style="183" customWidth="1"/>
    <col min="1540" max="1540" width="14.28515625" style="183" customWidth="1"/>
    <col min="1541" max="1543" width="10.7109375" style="183" customWidth="1"/>
    <col min="1544" max="1544" width="10.28515625" style="183" customWidth="1"/>
    <col min="1545" max="1546" width="10.42578125" style="183" customWidth="1"/>
    <col min="1547" max="1548" width="10.7109375" style="183" customWidth="1"/>
    <col min="1549" max="1792" width="11.42578125" style="183"/>
    <col min="1793" max="1793" width="8.5703125" style="183" customWidth="1"/>
    <col min="1794" max="1794" width="6.7109375" style="183" customWidth="1"/>
    <col min="1795" max="1795" width="33.42578125" style="183" customWidth="1"/>
    <col min="1796" max="1796" width="14.28515625" style="183" customWidth="1"/>
    <col min="1797" max="1799" width="10.7109375" style="183" customWidth="1"/>
    <col min="1800" max="1800" width="10.28515625" style="183" customWidth="1"/>
    <col min="1801" max="1802" width="10.42578125" style="183" customWidth="1"/>
    <col min="1803" max="1804" width="10.7109375" style="183" customWidth="1"/>
    <col min="1805" max="2048" width="11.42578125" style="183"/>
    <col min="2049" max="2049" width="8.5703125" style="183" customWidth="1"/>
    <col min="2050" max="2050" width="6.7109375" style="183" customWidth="1"/>
    <col min="2051" max="2051" width="33.42578125" style="183" customWidth="1"/>
    <col min="2052" max="2052" width="14.28515625" style="183" customWidth="1"/>
    <col min="2053" max="2055" width="10.7109375" style="183" customWidth="1"/>
    <col min="2056" max="2056" width="10.28515625" style="183" customWidth="1"/>
    <col min="2057" max="2058" width="10.42578125" style="183" customWidth="1"/>
    <col min="2059" max="2060" width="10.7109375" style="183" customWidth="1"/>
    <col min="2061" max="2304" width="11.42578125" style="183"/>
    <col min="2305" max="2305" width="8.5703125" style="183" customWidth="1"/>
    <col min="2306" max="2306" width="6.7109375" style="183" customWidth="1"/>
    <col min="2307" max="2307" width="33.42578125" style="183" customWidth="1"/>
    <col min="2308" max="2308" width="14.28515625" style="183" customWidth="1"/>
    <col min="2309" max="2311" width="10.7109375" style="183" customWidth="1"/>
    <col min="2312" max="2312" width="10.28515625" style="183" customWidth="1"/>
    <col min="2313" max="2314" width="10.42578125" style="183" customWidth="1"/>
    <col min="2315" max="2316" width="10.7109375" style="183" customWidth="1"/>
    <col min="2317" max="2560" width="11.42578125" style="183"/>
    <col min="2561" max="2561" width="8.5703125" style="183" customWidth="1"/>
    <col min="2562" max="2562" width="6.7109375" style="183" customWidth="1"/>
    <col min="2563" max="2563" width="33.42578125" style="183" customWidth="1"/>
    <col min="2564" max="2564" width="14.28515625" style="183" customWidth="1"/>
    <col min="2565" max="2567" width="10.7109375" style="183" customWidth="1"/>
    <col min="2568" max="2568" width="10.28515625" style="183" customWidth="1"/>
    <col min="2569" max="2570" width="10.42578125" style="183" customWidth="1"/>
    <col min="2571" max="2572" width="10.7109375" style="183" customWidth="1"/>
    <col min="2573" max="2816" width="11.42578125" style="183"/>
    <col min="2817" max="2817" width="8.5703125" style="183" customWidth="1"/>
    <col min="2818" max="2818" width="6.7109375" style="183" customWidth="1"/>
    <col min="2819" max="2819" width="33.42578125" style="183" customWidth="1"/>
    <col min="2820" max="2820" width="14.28515625" style="183" customWidth="1"/>
    <col min="2821" max="2823" width="10.7109375" style="183" customWidth="1"/>
    <col min="2824" max="2824" width="10.28515625" style="183" customWidth="1"/>
    <col min="2825" max="2826" width="10.42578125" style="183" customWidth="1"/>
    <col min="2827" max="2828" width="10.7109375" style="183" customWidth="1"/>
    <col min="2829" max="3072" width="11.42578125" style="183"/>
    <col min="3073" max="3073" width="8.5703125" style="183" customWidth="1"/>
    <col min="3074" max="3074" width="6.7109375" style="183" customWidth="1"/>
    <col min="3075" max="3075" width="33.42578125" style="183" customWidth="1"/>
    <col min="3076" max="3076" width="14.28515625" style="183" customWidth="1"/>
    <col min="3077" max="3079" width="10.7109375" style="183" customWidth="1"/>
    <col min="3080" max="3080" width="10.28515625" style="183" customWidth="1"/>
    <col min="3081" max="3082" width="10.42578125" style="183" customWidth="1"/>
    <col min="3083" max="3084" width="10.7109375" style="183" customWidth="1"/>
    <col min="3085" max="3328" width="11.42578125" style="183"/>
    <col min="3329" max="3329" width="8.5703125" style="183" customWidth="1"/>
    <col min="3330" max="3330" width="6.7109375" style="183" customWidth="1"/>
    <col min="3331" max="3331" width="33.42578125" style="183" customWidth="1"/>
    <col min="3332" max="3332" width="14.28515625" style="183" customWidth="1"/>
    <col min="3333" max="3335" width="10.7109375" style="183" customWidth="1"/>
    <col min="3336" max="3336" width="10.28515625" style="183" customWidth="1"/>
    <col min="3337" max="3338" width="10.42578125" style="183" customWidth="1"/>
    <col min="3339" max="3340" width="10.7109375" style="183" customWidth="1"/>
    <col min="3341" max="3584" width="11.42578125" style="183"/>
    <col min="3585" max="3585" width="8.5703125" style="183" customWidth="1"/>
    <col min="3586" max="3586" width="6.7109375" style="183" customWidth="1"/>
    <col min="3587" max="3587" width="33.42578125" style="183" customWidth="1"/>
    <col min="3588" max="3588" width="14.28515625" style="183" customWidth="1"/>
    <col min="3589" max="3591" width="10.7109375" style="183" customWidth="1"/>
    <col min="3592" max="3592" width="10.28515625" style="183" customWidth="1"/>
    <col min="3593" max="3594" width="10.42578125" style="183" customWidth="1"/>
    <col min="3595" max="3596" width="10.7109375" style="183" customWidth="1"/>
    <col min="3597" max="3840" width="11.42578125" style="183"/>
    <col min="3841" max="3841" width="8.5703125" style="183" customWidth="1"/>
    <col min="3842" max="3842" width="6.7109375" style="183" customWidth="1"/>
    <col min="3843" max="3843" width="33.42578125" style="183" customWidth="1"/>
    <col min="3844" max="3844" width="14.28515625" style="183" customWidth="1"/>
    <col min="3845" max="3847" width="10.7109375" style="183" customWidth="1"/>
    <col min="3848" max="3848" width="10.28515625" style="183" customWidth="1"/>
    <col min="3849" max="3850" width="10.42578125" style="183" customWidth="1"/>
    <col min="3851" max="3852" width="10.7109375" style="183" customWidth="1"/>
    <col min="3853" max="4096" width="11.42578125" style="183"/>
    <col min="4097" max="4097" width="8.5703125" style="183" customWidth="1"/>
    <col min="4098" max="4098" width="6.7109375" style="183" customWidth="1"/>
    <col min="4099" max="4099" width="33.42578125" style="183" customWidth="1"/>
    <col min="4100" max="4100" width="14.28515625" style="183" customWidth="1"/>
    <col min="4101" max="4103" width="10.7109375" style="183" customWidth="1"/>
    <col min="4104" max="4104" width="10.28515625" style="183" customWidth="1"/>
    <col min="4105" max="4106" width="10.42578125" style="183" customWidth="1"/>
    <col min="4107" max="4108" width="10.7109375" style="183" customWidth="1"/>
    <col min="4109" max="4352" width="11.42578125" style="183"/>
    <col min="4353" max="4353" width="8.5703125" style="183" customWidth="1"/>
    <col min="4354" max="4354" width="6.7109375" style="183" customWidth="1"/>
    <col min="4355" max="4355" width="33.42578125" style="183" customWidth="1"/>
    <col min="4356" max="4356" width="14.28515625" style="183" customWidth="1"/>
    <col min="4357" max="4359" width="10.7109375" style="183" customWidth="1"/>
    <col min="4360" max="4360" width="10.28515625" style="183" customWidth="1"/>
    <col min="4361" max="4362" width="10.42578125" style="183" customWidth="1"/>
    <col min="4363" max="4364" width="10.7109375" style="183" customWidth="1"/>
    <col min="4365" max="4608" width="11.42578125" style="183"/>
    <col min="4609" max="4609" width="8.5703125" style="183" customWidth="1"/>
    <col min="4610" max="4610" width="6.7109375" style="183" customWidth="1"/>
    <col min="4611" max="4611" width="33.42578125" style="183" customWidth="1"/>
    <col min="4612" max="4612" width="14.28515625" style="183" customWidth="1"/>
    <col min="4613" max="4615" width="10.7109375" style="183" customWidth="1"/>
    <col min="4616" max="4616" width="10.28515625" style="183" customWidth="1"/>
    <col min="4617" max="4618" width="10.42578125" style="183" customWidth="1"/>
    <col min="4619" max="4620" width="10.7109375" style="183" customWidth="1"/>
    <col min="4621" max="4864" width="11.42578125" style="183"/>
    <col min="4865" max="4865" width="8.5703125" style="183" customWidth="1"/>
    <col min="4866" max="4866" width="6.7109375" style="183" customWidth="1"/>
    <col min="4867" max="4867" width="33.42578125" style="183" customWidth="1"/>
    <col min="4868" max="4868" width="14.28515625" style="183" customWidth="1"/>
    <col min="4869" max="4871" width="10.7109375" style="183" customWidth="1"/>
    <col min="4872" max="4872" width="10.28515625" style="183" customWidth="1"/>
    <col min="4873" max="4874" width="10.42578125" style="183" customWidth="1"/>
    <col min="4875" max="4876" width="10.7109375" style="183" customWidth="1"/>
    <col min="4877" max="5120" width="11.42578125" style="183"/>
    <col min="5121" max="5121" width="8.5703125" style="183" customWidth="1"/>
    <col min="5122" max="5122" width="6.7109375" style="183" customWidth="1"/>
    <col min="5123" max="5123" width="33.42578125" style="183" customWidth="1"/>
    <col min="5124" max="5124" width="14.28515625" style="183" customWidth="1"/>
    <col min="5125" max="5127" width="10.7109375" style="183" customWidth="1"/>
    <col min="5128" max="5128" width="10.28515625" style="183" customWidth="1"/>
    <col min="5129" max="5130" width="10.42578125" style="183" customWidth="1"/>
    <col min="5131" max="5132" width="10.7109375" style="183" customWidth="1"/>
    <col min="5133" max="5376" width="11.42578125" style="183"/>
    <col min="5377" max="5377" width="8.5703125" style="183" customWidth="1"/>
    <col min="5378" max="5378" width="6.7109375" style="183" customWidth="1"/>
    <col min="5379" max="5379" width="33.42578125" style="183" customWidth="1"/>
    <col min="5380" max="5380" width="14.28515625" style="183" customWidth="1"/>
    <col min="5381" max="5383" width="10.7109375" style="183" customWidth="1"/>
    <col min="5384" max="5384" width="10.28515625" style="183" customWidth="1"/>
    <col min="5385" max="5386" width="10.42578125" style="183" customWidth="1"/>
    <col min="5387" max="5388" width="10.7109375" style="183" customWidth="1"/>
    <col min="5389" max="5632" width="11.42578125" style="183"/>
    <col min="5633" max="5633" width="8.5703125" style="183" customWidth="1"/>
    <col min="5634" max="5634" width="6.7109375" style="183" customWidth="1"/>
    <col min="5635" max="5635" width="33.42578125" style="183" customWidth="1"/>
    <col min="5636" max="5636" width="14.28515625" style="183" customWidth="1"/>
    <col min="5637" max="5639" width="10.7109375" style="183" customWidth="1"/>
    <col min="5640" max="5640" width="10.28515625" style="183" customWidth="1"/>
    <col min="5641" max="5642" width="10.42578125" style="183" customWidth="1"/>
    <col min="5643" max="5644" width="10.7109375" style="183" customWidth="1"/>
    <col min="5645" max="5888" width="11.42578125" style="183"/>
    <col min="5889" max="5889" width="8.5703125" style="183" customWidth="1"/>
    <col min="5890" max="5890" width="6.7109375" style="183" customWidth="1"/>
    <col min="5891" max="5891" width="33.42578125" style="183" customWidth="1"/>
    <col min="5892" max="5892" width="14.28515625" style="183" customWidth="1"/>
    <col min="5893" max="5895" width="10.7109375" style="183" customWidth="1"/>
    <col min="5896" max="5896" width="10.28515625" style="183" customWidth="1"/>
    <col min="5897" max="5898" width="10.42578125" style="183" customWidth="1"/>
    <col min="5899" max="5900" width="10.7109375" style="183" customWidth="1"/>
    <col min="5901" max="6144" width="11.42578125" style="183"/>
    <col min="6145" max="6145" width="8.5703125" style="183" customWidth="1"/>
    <col min="6146" max="6146" width="6.7109375" style="183" customWidth="1"/>
    <col min="6147" max="6147" width="33.42578125" style="183" customWidth="1"/>
    <col min="6148" max="6148" width="14.28515625" style="183" customWidth="1"/>
    <col min="6149" max="6151" width="10.7109375" style="183" customWidth="1"/>
    <col min="6152" max="6152" width="10.28515625" style="183" customWidth="1"/>
    <col min="6153" max="6154" width="10.42578125" style="183" customWidth="1"/>
    <col min="6155" max="6156" width="10.7109375" style="183" customWidth="1"/>
    <col min="6157" max="6400" width="11.42578125" style="183"/>
    <col min="6401" max="6401" width="8.5703125" style="183" customWidth="1"/>
    <col min="6402" max="6402" width="6.7109375" style="183" customWidth="1"/>
    <col min="6403" max="6403" width="33.42578125" style="183" customWidth="1"/>
    <col min="6404" max="6404" width="14.28515625" style="183" customWidth="1"/>
    <col min="6405" max="6407" width="10.7109375" style="183" customWidth="1"/>
    <col min="6408" max="6408" width="10.28515625" style="183" customWidth="1"/>
    <col min="6409" max="6410" width="10.42578125" style="183" customWidth="1"/>
    <col min="6411" max="6412" width="10.7109375" style="183" customWidth="1"/>
    <col min="6413" max="6656" width="11.42578125" style="183"/>
    <col min="6657" max="6657" width="8.5703125" style="183" customWidth="1"/>
    <col min="6658" max="6658" width="6.7109375" style="183" customWidth="1"/>
    <col min="6659" max="6659" width="33.42578125" style="183" customWidth="1"/>
    <col min="6660" max="6660" width="14.28515625" style="183" customWidth="1"/>
    <col min="6661" max="6663" width="10.7109375" style="183" customWidth="1"/>
    <col min="6664" max="6664" width="10.28515625" style="183" customWidth="1"/>
    <col min="6665" max="6666" width="10.42578125" style="183" customWidth="1"/>
    <col min="6667" max="6668" width="10.7109375" style="183" customWidth="1"/>
    <col min="6669" max="6912" width="11.42578125" style="183"/>
    <col min="6913" max="6913" width="8.5703125" style="183" customWidth="1"/>
    <col min="6914" max="6914" width="6.7109375" style="183" customWidth="1"/>
    <col min="6915" max="6915" width="33.42578125" style="183" customWidth="1"/>
    <col min="6916" max="6916" width="14.28515625" style="183" customWidth="1"/>
    <col min="6917" max="6919" width="10.7109375" style="183" customWidth="1"/>
    <col min="6920" max="6920" width="10.28515625" style="183" customWidth="1"/>
    <col min="6921" max="6922" width="10.42578125" style="183" customWidth="1"/>
    <col min="6923" max="6924" width="10.7109375" style="183" customWidth="1"/>
    <col min="6925" max="7168" width="11.42578125" style="183"/>
    <col min="7169" max="7169" width="8.5703125" style="183" customWidth="1"/>
    <col min="7170" max="7170" width="6.7109375" style="183" customWidth="1"/>
    <col min="7171" max="7171" width="33.42578125" style="183" customWidth="1"/>
    <col min="7172" max="7172" width="14.28515625" style="183" customWidth="1"/>
    <col min="7173" max="7175" width="10.7109375" style="183" customWidth="1"/>
    <col min="7176" max="7176" width="10.28515625" style="183" customWidth="1"/>
    <col min="7177" max="7178" width="10.42578125" style="183" customWidth="1"/>
    <col min="7179" max="7180" width="10.7109375" style="183" customWidth="1"/>
    <col min="7181" max="7424" width="11.42578125" style="183"/>
    <col min="7425" max="7425" width="8.5703125" style="183" customWidth="1"/>
    <col min="7426" max="7426" width="6.7109375" style="183" customWidth="1"/>
    <col min="7427" max="7427" width="33.42578125" style="183" customWidth="1"/>
    <col min="7428" max="7428" width="14.28515625" style="183" customWidth="1"/>
    <col min="7429" max="7431" width="10.7109375" style="183" customWidth="1"/>
    <col min="7432" max="7432" width="10.28515625" style="183" customWidth="1"/>
    <col min="7433" max="7434" width="10.42578125" style="183" customWidth="1"/>
    <col min="7435" max="7436" width="10.7109375" style="183" customWidth="1"/>
    <col min="7437" max="7680" width="11.42578125" style="183"/>
    <col min="7681" max="7681" width="8.5703125" style="183" customWidth="1"/>
    <col min="7682" max="7682" width="6.7109375" style="183" customWidth="1"/>
    <col min="7683" max="7683" width="33.42578125" style="183" customWidth="1"/>
    <col min="7684" max="7684" width="14.28515625" style="183" customWidth="1"/>
    <col min="7685" max="7687" width="10.7109375" style="183" customWidth="1"/>
    <col min="7688" max="7688" width="10.28515625" style="183" customWidth="1"/>
    <col min="7689" max="7690" width="10.42578125" style="183" customWidth="1"/>
    <col min="7691" max="7692" width="10.7109375" style="183" customWidth="1"/>
    <col min="7693" max="7936" width="11.42578125" style="183"/>
    <col min="7937" max="7937" width="8.5703125" style="183" customWidth="1"/>
    <col min="7938" max="7938" width="6.7109375" style="183" customWidth="1"/>
    <col min="7939" max="7939" width="33.42578125" style="183" customWidth="1"/>
    <col min="7940" max="7940" width="14.28515625" style="183" customWidth="1"/>
    <col min="7941" max="7943" width="10.7109375" style="183" customWidth="1"/>
    <col min="7944" max="7944" width="10.28515625" style="183" customWidth="1"/>
    <col min="7945" max="7946" width="10.42578125" style="183" customWidth="1"/>
    <col min="7947" max="7948" width="10.7109375" style="183" customWidth="1"/>
    <col min="7949" max="8192" width="11.42578125" style="183"/>
    <col min="8193" max="8193" width="8.5703125" style="183" customWidth="1"/>
    <col min="8194" max="8194" width="6.7109375" style="183" customWidth="1"/>
    <col min="8195" max="8195" width="33.42578125" style="183" customWidth="1"/>
    <col min="8196" max="8196" width="14.28515625" style="183" customWidth="1"/>
    <col min="8197" max="8199" width="10.7109375" style="183" customWidth="1"/>
    <col min="8200" max="8200" width="10.28515625" style="183" customWidth="1"/>
    <col min="8201" max="8202" width="10.42578125" style="183" customWidth="1"/>
    <col min="8203" max="8204" width="10.7109375" style="183" customWidth="1"/>
    <col min="8205" max="8448" width="11.42578125" style="183"/>
    <col min="8449" max="8449" width="8.5703125" style="183" customWidth="1"/>
    <col min="8450" max="8450" width="6.7109375" style="183" customWidth="1"/>
    <col min="8451" max="8451" width="33.42578125" style="183" customWidth="1"/>
    <col min="8452" max="8452" width="14.28515625" style="183" customWidth="1"/>
    <col min="8453" max="8455" width="10.7109375" style="183" customWidth="1"/>
    <col min="8456" max="8456" width="10.28515625" style="183" customWidth="1"/>
    <col min="8457" max="8458" width="10.42578125" style="183" customWidth="1"/>
    <col min="8459" max="8460" width="10.7109375" style="183" customWidth="1"/>
    <col min="8461" max="8704" width="11.42578125" style="183"/>
    <col min="8705" max="8705" width="8.5703125" style="183" customWidth="1"/>
    <col min="8706" max="8706" width="6.7109375" style="183" customWidth="1"/>
    <col min="8707" max="8707" width="33.42578125" style="183" customWidth="1"/>
    <col min="8708" max="8708" width="14.28515625" style="183" customWidth="1"/>
    <col min="8709" max="8711" width="10.7109375" style="183" customWidth="1"/>
    <col min="8712" max="8712" width="10.28515625" style="183" customWidth="1"/>
    <col min="8713" max="8714" width="10.42578125" style="183" customWidth="1"/>
    <col min="8715" max="8716" width="10.7109375" style="183" customWidth="1"/>
    <col min="8717" max="8960" width="11.42578125" style="183"/>
    <col min="8961" max="8961" width="8.5703125" style="183" customWidth="1"/>
    <col min="8962" max="8962" width="6.7109375" style="183" customWidth="1"/>
    <col min="8963" max="8963" width="33.42578125" style="183" customWidth="1"/>
    <col min="8964" max="8964" width="14.28515625" style="183" customWidth="1"/>
    <col min="8965" max="8967" width="10.7109375" style="183" customWidth="1"/>
    <col min="8968" max="8968" width="10.28515625" style="183" customWidth="1"/>
    <col min="8969" max="8970" width="10.42578125" style="183" customWidth="1"/>
    <col min="8971" max="8972" width="10.7109375" style="183" customWidth="1"/>
    <col min="8973" max="9216" width="11.42578125" style="183"/>
    <col min="9217" max="9217" width="8.5703125" style="183" customWidth="1"/>
    <col min="9218" max="9218" width="6.7109375" style="183" customWidth="1"/>
    <col min="9219" max="9219" width="33.42578125" style="183" customWidth="1"/>
    <col min="9220" max="9220" width="14.28515625" style="183" customWidth="1"/>
    <col min="9221" max="9223" width="10.7109375" style="183" customWidth="1"/>
    <col min="9224" max="9224" width="10.28515625" style="183" customWidth="1"/>
    <col min="9225" max="9226" width="10.42578125" style="183" customWidth="1"/>
    <col min="9227" max="9228" width="10.7109375" style="183" customWidth="1"/>
    <col min="9229" max="9472" width="11.42578125" style="183"/>
    <col min="9473" max="9473" width="8.5703125" style="183" customWidth="1"/>
    <col min="9474" max="9474" width="6.7109375" style="183" customWidth="1"/>
    <col min="9475" max="9475" width="33.42578125" style="183" customWidth="1"/>
    <col min="9476" max="9476" width="14.28515625" style="183" customWidth="1"/>
    <col min="9477" max="9479" width="10.7109375" style="183" customWidth="1"/>
    <col min="9480" max="9480" width="10.28515625" style="183" customWidth="1"/>
    <col min="9481" max="9482" width="10.42578125" style="183" customWidth="1"/>
    <col min="9483" max="9484" width="10.7109375" style="183" customWidth="1"/>
    <col min="9485" max="9728" width="11.42578125" style="183"/>
    <col min="9729" max="9729" width="8.5703125" style="183" customWidth="1"/>
    <col min="9730" max="9730" width="6.7109375" style="183" customWidth="1"/>
    <col min="9731" max="9731" width="33.42578125" style="183" customWidth="1"/>
    <col min="9732" max="9732" width="14.28515625" style="183" customWidth="1"/>
    <col min="9733" max="9735" width="10.7109375" style="183" customWidth="1"/>
    <col min="9736" max="9736" width="10.28515625" style="183" customWidth="1"/>
    <col min="9737" max="9738" width="10.42578125" style="183" customWidth="1"/>
    <col min="9739" max="9740" width="10.7109375" style="183" customWidth="1"/>
    <col min="9741" max="9984" width="11.42578125" style="183"/>
    <col min="9985" max="9985" width="8.5703125" style="183" customWidth="1"/>
    <col min="9986" max="9986" width="6.7109375" style="183" customWidth="1"/>
    <col min="9987" max="9987" width="33.42578125" style="183" customWidth="1"/>
    <col min="9988" max="9988" width="14.28515625" style="183" customWidth="1"/>
    <col min="9989" max="9991" width="10.7109375" style="183" customWidth="1"/>
    <col min="9992" max="9992" width="10.28515625" style="183" customWidth="1"/>
    <col min="9993" max="9994" width="10.42578125" style="183" customWidth="1"/>
    <col min="9995" max="9996" width="10.7109375" style="183" customWidth="1"/>
    <col min="9997" max="10240" width="11.42578125" style="183"/>
    <col min="10241" max="10241" width="8.5703125" style="183" customWidth="1"/>
    <col min="10242" max="10242" width="6.7109375" style="183" customWidth="1"/>
    <col min="10243" max="10243" width="33.42578125" style="183" customWidth="1"/>
    <col min="10244" max="10244" width="14.28515625" style="183" customWidth="1"/>
    <col min="10245" max="10247" width="10.7109375" style="183" customWidth="1"/>
    <col min="10248" max="10248" width="10.28515625" style="183" customWidth="1"/>
    <col min="10249" max="10250" width="10.42578125" style="183" customWidth="1"/>
    <col min="10251" max="10252" width="10.7109375" style="183" customWidth="1"/>
    <col min="10253" max="10496" width="11.42578125" style="183"/>
    <col min="10497" max="10497" width="8.5703125" style="183" customWidth="1"/>
    <col min="10498" max="10498" width="6.7109375" style="183" customWidth="1"/>
    <col min="10499" max="10499" width="33.42578125" style="183" customWidth="1"/>
    <col min="10500" max="10500" width="14.28515625" style="183" customWidth="1"/>
    <col min="10501" max="10503" width="10.7109375" style="183" customWidth="1"/>
    <col min="10504" max="10504" width="10.28515625" style="183" customWidth="1"/>
    <col min="10505" max="10506" width="10.42578125" style="183" customWidth="1"/>
    <col min="10507" max="10508" width="10.7109375" style="183" customWidth="1"/>
    <col min="10509" max="10752" width="11.42578125" style="183"/>
    <col min="10753" max="10753" width="8.5703125" style="183" customWidth="1"/>
    <col min="10754" max="10754" width="6.7109375" style="183" customWidth="1"/>
    <col min="10755" max="10755" width="33.42578125" style="183" customWidth="1"/>
    <col min="10756" max="10756" width="14.28515625" style="183" customWidth="1"/>
    <col min="10757" max="10759" width="10.7109375" style="183" customWidth="1"/>
    <col min="10760" max="10760" width="10.28515625" style="183" customWidth="1"/>
    <col min="10761" max="10762" width="10.42578125" style="183" customWidth="1"/>
    <col min="10763" max="10764" width="10.7109375" style="183" customWidth="1"/>
    <col min="10765" max="11008" width="11.42578125" style="183"/>
    <col min="11009" max="11009" width="8.5703125" style="183" customWidth="1"/>
    <col min="11010" max="11010" width="6.7109375" style="183" customWidth="1"/>
    <col min="11011" max="11011" width="33.42578125" style="183" customWidth="1"/>
    <col min="11012" max="11012" width="14.28515625" style="183" customWidth="1"/>
    <col min="11013" max="11015" width="10.7109375" style="183" customWidth="1"/>
    <col min="11016" max="11016" width="10.28515625" style="183" customWidth="1"/>
    <col min="11017" max="11018" width="10.42578125" style="183" customWidth="1"/>
    <col min="11019" max="11020" width="10.7109375" style="183" customWidth="1"/>
    <col min="11021" max="11264" width="11.42578125" style="183"/>
    <col min="11265" max="11265" width="8.5703125" style="183" customWidth="1"/>
    <col min="11266" max="11266" width="6.7109375" style="183" customWidth="1"/>
    <col min="11267" max="11267" width="33.42578125" style="183" customWidth="1"/>
    <col min="11268" max="11268" width="14.28515625" style="183" customWidth="1"/>
    <col min="11269" max="11271" width="10.7109375" style="183" customWidth="1"/>
    <col min="11272" max="11272" width="10.28515625" style="183" customWidth="1"/>
    <col min="11273" max="11274" width="10.42578125" style="183" customWidth="1"/>
    <col min="11275" max="11276" width="10.7109375" style="183" customWidth="1"/>
    <col min="11277" max="11520" width="11.42578125" style="183"/>
    <col min="11521" max="11521" width="8.5703125" style="183" customWidth="1"/>
    <col min="11522" max="11522" width="6.7109375" style="183" customWidth="1"/>
    <col min="11523" max="11523" width="33.42578125" style="183" customWidth="1"/>
    <col min="11524" max="11524" width="14.28515625" style="183" customWidth="1"/>
    <col min="11525" max="11527" width="10.7109375" style="183" customWidth="1"/>
    <col min="11528" max="11528" width="10.28515625" style="183" customWidth="1"/>
    <col min="11529" max="11530" width="10.42578125" style="183" customWidth="1"/>
    <col min="11531" max="11532" width="10.7109375" style="183" customWidth="1"/>
    <col min="11533" max="11776" width="11.42578125" style="183"/>
    <col min="11777" max="11777" width="8.5703125" style="183" customWidth="1"/>
    <col min="11778" max="11778" width="6.7109375" style="183" customWidth="1"/>
    <col min="11779" max="11779" width="33.42578125" style="183" customWidth="1"/>
    <col min="11780" max="11780" width="14.28515625" style="183" customWidth="1"/>
    <col min="11781" max="11783" width="10.7109375" style="183" customWidth="1"/>
    <col min="11784" max="11784" width="10.28515625" style="183" customWidth="1"/>
    <col min="11785" max="11786" width="10.42578125" style="183" customWidth="1"/>
    <col min="11787" max="11788" width="10.7109375" style="183" customWidth="1"/>
    <col min="11789" max="12032" width="11.42578125" style="183"/>
    <col min="12033" max="12033" width="8.5703125" style="183" customWidth="1"/>
    <col min="12034" max="12034" width="6.7109375" style="183" customWidth="1"/>
    <col min="12035" max="12035" width="33.42578125" style="183" customWidth="1"/>
    <col min="12036" max="12036" width="14.28515625" style="183" customWidth="1"/>
    <col min="12037" max="12039" width="10.7109375" style="183" customWidth="1"/>
    <col min="12040" max="12040" width="10.28515625" style="183" customWidth="1"/>
    <col min="12041" max="12042" width="10.42578125" style="183" customWidth="1"/>
    <col min="12043" max="12044" width="10.7109375" style="183" customWidth="1"/>
    <col min="12045" max="12288" width="11.42578125" style="183"/>
    <col min="12289" max="12289" width="8.5703125" style="183" customWidth="1"/>
    <col min="12290" max="12290" width="6.7109375" style="183" customWidth="1"/>
    <col min="12291" max="12291" width="33.42578125" style="183" customWidth="1"/>
    <col min="12292" max="12292" width="14.28515625" style="183" customWidth="1"/>
    <col min="12293" max="12295" width="10.7109375" style="183" customWidth="1"/>
    <col min="12296" max="12296" width="10.28515625" style="183" customWidth="1"/>
    <col min="12297" max="12298" width="10.42578125" style="183" customWidth="1"/>
    <col min="12299" max="12300" width="10.7109375" style="183" customWidth="1"/>
    <col min="12301" max="12544" width="11.42578125" style="183"/>
    <col min="12545" max="12545" width="8.5703125" style="183" customWidth="1"/>
    <col min="12546" max="12546" width="6.7109375" style="183" customWidth="1"/>
    <col min="12547" max="12547" width="33.42578125" style="183" customWidth="1"/>
    <col min="12548" max="12548" width="14.28515625" style="183" customWidth="1"/>
    <col min="12549" max="12551" width="10.7109375" style="183" customWidth="1"/>
    <col min="12552" max="12552" width="10.28515625" style="183" customWidth="1"/>
    <col min="12553" max="12554" width="10.42578125" style="183" customWidth="1"/>
    <col min="12555" max="12556" width="10.7109375" style="183" customWidth="1"/>
    <col min="12557" max="12800" width="11.42578125" style="183"/>
    <col min="12801" max="12801" width="8.5703125" style="183" customWidth="1"/>
    <col min="12802" max="12802" width="6.7109375" style="183" customWidth="1"/>
    <col min="12803" max="12803" width="33.42578125" style="183" customWidth="1"/>
    <col min="12804" max="12804" width="14.28515625" style="183" customWidth="1"/>
    <col min="12805" max="12807" width="10.7109375" style="183" customWidth="1"/>
    <col min="12808" max="12808" width="10.28515625" style="183" customWidth="1"/>
    <col min="12809" max="12810" width="10.42578125" style="183" customWidth="1"/>
    <col min="12811" max="12812" width="10.7109375" style="183" customWidth="1"/>
    <col min="12813" max="13056" width="11.42578125" style="183"/>
    <col min="13057" max="13057" width="8.5703125" style="183" customWidth="1"/>
    <col min="13058" max="13058" width="6.7109375" style="183" customWidth="1"/>
    <col min="13059" max="13059" width="33.42578125" style="183" customWidth="1"/>
    <col min="13060" max="13060" width="14.28515625" style="183" customWidth="1"/>
    <col min="13061" max="13063" width="10.7109375" style="183" customWidth="1"/>
    <col min="13064" max="13064" width="10.28515625" style="183" customWidth="1"/>
    <col min="13065" max="13066" width="10.42578125" style="183" customWidth="1"/>
    <col min="13067" max="13068" width="10.7109375" style="183" customWidth="1"/>
    <col min="13069" max="13312" width="11.42578125" style="183"/>
    <col min="13313" max="13313" width="8.5703125" style="183" customWidth="1"/>
    <col min="13314" max="13314" width="6.7109375" style="183" customWidth="1"/>
    <col min="13315" max="13315" width="33.42578125" style="183" customWidth="1"/>
    <col min="13316" max="13316" width="14.28515625" style="183" customWidth="1"/>
    <col min="13317" max="13319" width="10.7109375" style="183" customWidth="1"/>
    <col min="13320" max="13320" width="10.28515625" style="183" customWidth="1"/>
    <col min="13321" max="13322" width="10.42578125" style="183" customWidth="1"/>
    <col min="13323" max="13324" width="10.7109375" style="183" customWidth="1"/>
    <col min="13325" max="13568" width="11.42578125" style="183"/>
    <col min="13569" max="13569" width="8.5703125" style="183" customWidth="1"/>
    <col min="13570" max="13570" width="6.7109375" style="183" customWidth="1"/>
    <col min="13571" max="13571" width="33.42578125" style="183" customWidth="1"/>
    <col min="13572" max="13572" width="14.28515625" style="183" customWidth="1"/>
    <col min="13573" max="13575" width="10.7109375" style="183" customWidth="1"/>
    <col min="13576" max="13576" width="10.28515625" style="183" customWidth="1"/>
    <col min="13577" max="13578" width="10.42578125" style="183" customWidth="1"/>
    <col min="13579" max="13580" width="10.7109375" style="183" customWidth="1"/>
    <col min="13581" max="13824" width="11.42578125" style="183"/>
    <col min="13825" max="13825" width="8.5703125" style="183" customWidth="1"/>
    <col min="13826" max="13826" width="6.7109375" style="183" customWidth="1"/>
    <col min="13827" max="13827" width="33.42578125" style="183" customWidth="1"/>
    <col min="13828" max="13828" width="14.28515625" style="183" customWidth="1"/>
    <col min="13829" max="13831" width="10.7109375" style="183" customWidth="1"/>
    <col min="13832" max="13832" width="10.28515625" style="183" customWidth="1"/>
    <col min="13833" max="13834" width="10.42578125" style="183" customWidth="1"/>
    <col min="13835" max="13836" width="10.7109375" style="183" customWidth="1"/>
    <col min="13837" max="14080" width="11.42578125" style="183"/>
    <col min="14081" max="14081" width="8.5703125" style="183" customWidth="1"/>
    <col min="14082" max="14082" width="6.7109375" style="183" customWidth="1"/>
    <col min="14083" max="14083" width="33.42578125" style="183" customWidth="1"/>
    <col min="14084" max="14084" width="14.28515625" style="183" customWidth="1"/>
    <col min="14085" max="14087" width="10.7109375" style="183" customWidth="1"/>
    <col min="14088" max="14088" width="10.28515625" style="183" customWidth="1"/>
    <col min="14089" max="14090" width="10.42578125" style="183" customWidth="1"/>
    <col min="14091" max="14092" width="10.7109375" style="183" customWidth="1"/>
    <col min="14093" max="14336" width="11.42578125" style="183"/>
    <col min="14337" max="14337" width="8.5703125" style="183" customWidth="1"/>
    <col min="14338" max="14338" width="6.7109375" style="183" customWidth="1"/>
    <col min="14339" max="14339" width="33.42578125" style="183" customWidth="1"/>
    <col min="14340" max="14340" width="14.28515625" style="183" customWidth="1"/>
    <col min="14341" max="14343" width="10.7109375" style="183" customWidth="1"/>
    <col min="14344" max="14344" width="10.28515625" style="183" customWidth="1"/>
    <col min="14345" max="14346" width="10.42578125" style="183" customWidth="1"/>
    <col min="14347" max="14348" width="10.7109375" style="183" customWidth="1"/>
    <col min="14349" max="14592" width="11.42578125" style="183"/>
    <col min="14593" max="14593" width="8.5703125" style="183" customWidth="1"/>
    <col min="14594" max="14594" width="6.7109375" style="183" customWidth="1"/>
    <col min="14595" max="14595" width="33.42578125" style="183" customWidth="1"/>
    <col min="14596" max="14596" width="14.28515625" style="183" customWidth="1"/>
    <col min="14597" max="14599" width="10.7109375" style="183" customWidth="1"/>
    <col min="14600" max="14600" width="10.28515625" style="183" customWidth="1"/>
    <col min="14601" max="14602" width="10.42578125" style="183" customWidth="1"/>
    <col min="14603" max="14604" width="10.7109375" style="183" customWidth="1"/>
    <col min="14605" max="14848" width="11.42578125" style="183"/>
    <col min="14849" max="14849" width="8.5703125" style="183" customWidth="1"/>
    <col min="14850" max="14850" width="6.7109375" style="183" customWidth="1"/>
    <col min="14851" max="14851" width="33.42578125" style="183" customWidth="1"/>
    <col min="14852" max="14852" width="14.28515625" style="183" customWidth="1"/>
    <col min="14853" max="14855" width="10.7109375" style="183" customWidth="1"/>
    <col min="14856" max="14856" width="10.28515625" style="183" customWidth="1"/>
    <col min="14857" max="14858" width="10.42578125" style="183" customWidth="1"/>
    <col min="14859" max="14860" width="10.7109375" style="183" customWidth="1"/>
    <col min="14861" max="15104" width="11.42578125" style="183"/>
    <col min="15105" max="15105" width="8.5703125" style="183" customWidth="1"/>
    <col min="15106" max="15106" width="6.7109375" style="183" customWidth="1"/>
    <col min="15107" max="15107" width="33.42578125" style="183" customWidth="1"/>
    <col min="15108" max="15108" width="14.28515625" style="183" customWidth="1"/>
    <col min="15109" max="15111" width="10.7109375" style="183" customWidth="1"/>
    <col min="15112" max="15112" width="10.28515625" style="183" customWidth="1"/>
    <col min="15113" max="15114" width="10.42578125" style="183" customWidth="1"/>
    <col min="15115" max="15116" width="10.7109375" style="183" customWidth="1"/>
    <col min="15117" max="15360" width="11.42578125" style="183"/>
    <col min="15361" max="15361" width="8.5703125" style="183" customWidth="1"/>
    <col min="15362" max="15362" width="6.7109375" style="183" customWidth="1"/>
    <col min="15363" max="15363" width="33.42578125" style="183" customWidth="1"/>
    <col min="15364" max="15364" width="14.28515625" style="183" customWidth="1"/>
    <col min="15365" max="15367" width="10.7109375" style="183" customWidth="1"/>
    <col min="15368" max="15368" width="10.28515625" style="183" customWidth="1"/>
    <col min="15369" max="15370" width="10.42578125" style="183" customWidth="1"/>
    <col min="15371" max="15372" width="10.7109375" style="183" customWidth="1"/>
    <col min="15373" max="15616" width="11.42578125" style="183"/>
    <col min="15617" max="15617" width="8.5703125" style="183" customWidth="1"/>
    <col min="15618" max="15618" width="6.7109375" style="183" customWidth="1"/>
    <col min="15619" max="15619" width="33.42578125" style="183" customWidth="1"/>
    <col min="15620" max="15620" width="14.28515625" style="183" customWidth="1"/>
    <col min="15621" max="15623" width="10.7109375" style="183" customWidth="1"/>
    <col min="15624" max="15624" width="10.28515625" style="183" customWidth="1"/>
    <col min="15625" max="15626" width="10.42578125" style="183" customWidth="1"/>
    <col min="15627" max="15628" width="10.7109375" style="183" customWidth="1"/>
    <col min="15629" max="15872" width="11.42578125" style="183"/>
    <col min="15873" max="15873" width="8.5703125" style="183" customWidth="1"/>
    <col min="15874" max="15874" width="6.7109375" style="183" customWidth="1"/>
    <col min="15875" max="15875" width="33.42578125" style="183" customWidth="1"/>
    <col min="15876" max="15876" width="14.28515625" style="183" customWidth="1"/>
    <col min="15877" max="15879" width="10.7109375" style="183" customWidth="1"/>
    <col min="15880" max="15880" width="10.28515625" style="183" customWidth="1"/>
    <col min="15881" max="15882" width="10.42578125" style="183" customWidth="1"/>
    <col min="15883" max="15884" width="10.7109375" style="183" customWidth="1"/>
    <col min="15885" max="16128" width="11.42578125" style="183"/>
    <col min="16129" max="16129" width="8.5703125" style="183" customWidth="1"/>
    <col min="16130" max="16130" width="6.7109375" style="183" customWidth="1"/>
    <col min="16131" max="16131" width="33.42578125" style="183" customWidth="1"/>
    <col min="16132" max="16132" width="14.28515625" style="183" customWidth="1"/>
    <col min="16133" max="16135" width="10.7109375" style="183" customWidth="1"/>
    <col min="16136" max="16136" width="10.28515625" style="183" customWidth="1"/>
    <col min="16137" max="16138" width="10.42578125" style="183" customWidth="1"/>
    <col min="16139" max="16140" width="10.7109375" style="183" customWidth="1"/>
    <col min="16141" max="16384" width="11.42578125" style="183"/>
  </cols>
  <sheetData>
    <row r="1" spans="1:15" ht="29.25" customHeight="1">
      <c r="A1" s="229" t="s">
        <v>49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</row>
    <row r="2" spans="1:15" ht="66" customHeight="1">
      <c r="A2" s="106" t="s">
        <v>50</v>
      </c>
      <c r="B2" s="106" t="s">
        <v>51</v>
      </c>
      <c r="C2" s="106" t="s">
        <v>52</v>
      </c>
      <c r="D2" s="107" t="s">
        <v>53</v>
      </c>
      <c r="E2" s="108" t="s">
        <v>37</v>
      </c>
      <c r="F2" s="108" t="s">
        <v>38</v>
      </c>
      <c r="G2" s="108" t="s">
        <v>39</v>
      </c>
      <c r="H2" s="108" t="s">
        <v>40</v>
      </c>
      <c r="I2" s="108" t="s">
        <v>41</v>
      </c>
      <c r="J2" s="108" t="s">
        <v>14</v>
      </c>
      <c r="K2" s="108" t="s">
        <v>54</v>
      </c>
      <c r="L2" s="108" t="s">
        <v>44</v>
      </c>
    </row>
    <row r="3" spans="1:15" s="114" customFormat="1" ht="21" customHeight="1">
      <c r="A3" s="109"/>
      <c r="B3" s="110"/>
      <c r="C3" s="111" t="s">
        <v>46</v>
      </c>
      <c r="D3" s="112"/>
      <c r="E3" s="113" t="s">
        <v>175</v>
      </c>
      <c r="F3" s="113">
        <v>122</v>
      </c>
      <c r="G3" s="113">
        <v>3210</v>
      </c>
      <c r="H3" s="113">
        <v>4910</v>
      </c>
      <c r="I3" s="113">
        <v>5410</v>
      </c>
      <c r="J3" s="113">
        <v>6210</v>
      </c>
      <c r="K3" s="113">
        <v>7210</v>
      </c>
      <c r="L3" s="113">
        <v>8210</v>
      </c>
    </row>
    <row r="4" spans="1:15" s="103" customFormat="1" ht="24.75" customHeight="1">
      <c r="A4" s="230" t="s">
        <v>55</v>
      </c>
      <c r="B4" s="231"/>
      <c r="C4" s="232"/>
      <c r="D4" s="185">
        <f>SUM(E4:L4)</f>
        <v>1071768.1800000002</v>
      </c>
      <c r="E4" s="185">
        <f t="shared" ref="E4:L4" si="0">SUM(E6,E109,E207)</f>
        <v>63254.18</v>
      </c>
      <c r="F4" s="185">
        <f t="shared" si="0"/>
        <v>688956</v>
      </c>
      <c r="G4" s="185">
        <f t="shared" si="0"/>
        <v>96478</v>
      </c>
      <c r="H4" s="185">
        <f t="shared" si="0"/>
        <v>4428</v>
      </c>
      <c r="I4" s="185">
        <f t="shared" si="0"/>
        <v>169792</v>
      </c>
      <c r="J4" s="185">
        <f t="shared" si="0"/>
        <v>47660</v>
      </c>
      <c r="K4" s="185">
        <f t="shared" si="0"/>
        <v>1200</v>
      </c>
      <c r="L4" s="185">
        <f t="shared" si="0"/>
        <v>0</v>
      </c>
      <c r="O4" s="192"/>
    </row>
    <row r="5" spans="1:15" s="103" customFormat="1" ht="12.75" customHeight="1">
      <c r="A5" s="115"/>
      <c r="B5" s="184"/>
      <c r="C5" s="116"/>
      <c r="D5" s="117"/>
      <c r="E5" s="117"/>
      <c r="F5" s="117"/>
      <c r="G5" s="186"/>
      <c r="H5" s="186"/>
      <c r="I5" s="186"/>
      <c r="J5" s="186"/>
      <c r="K5" s="186"/>
      <c r="L5" s="186"/>
      <c r="O5" s="193"/>
    </row>
    <row r="6" spans="1:15" ht="42.75" customHeight="1">
      <c r="A6" s="118" t="s">
        <v>56</v>
      </c>
      <c r="B6" s="118"/>
      <c r="C6" s="119" t="s">
        <v>57</v>
      </c>
      <c r="D6" s="185">
        <f t="shared" ref="D6:D23" si="1">SUM(E6:L6)</f>
        <v>688956</v>
      </c>
      <c r="E6" s="185">
        <f>SUM(E7,E13,E25,E32,E38,E75,E94)</f>
        <v>0</v>
      </c>
      <c r="F6" s="185">
        <f t="shared" ref="F6:L6" si="2">SUM(F7,F13,F25,F32,F38,F75,F94)</f>
        <v>688956</v>
      </c>
      <c r="G6" s="185">
        <f t="shared" si="2"/>
        <v>0</v>
      </c>
      <c r="H6" s="185">
        <f t="shared" si="2"/>
        <v>0</v>
      </c>
      <c r="I6" s="185">
        <f t="shared" si="2"/>
        <v>0</v>
      </c>
      <c r="J6" s="185">
        <f t="shared" si="2"/>
        <v>0</v>
      </c>
      <c r="K6" s="185">
        <f t="shared" si="2"/>
        <v>0</v>
      </c>
      <c r="L6" s="185">
        <f t="shared" si="2"/>
        <v>0</v>
      </c>
      <c r="O6" s="182"/>
    </row>
    <row r="7" spans="1:15" ht="38.25" hidden="1" customHeight="1">
      <c r="A7" s="120" t="s">
        <v>82</v>
      </c>
      <c r="B7" s="121"/>
      <c r="C7" s="122" t="s">
        <v>83</v>
      </c>
      <c r="D7" s="187">
        <f t="shared" si="1"/>
        <v>0</v>
      </c>
      <c r="E7" s="187">
        <f t="shared" ref="E7:L10" si="3">SUM(E8)</f>
        <v>0</v>
      </c>
      <c r="F7" s="187">
        <f t="shared" si="3"/>
        <v>0</v>
      </c>
      <c r="G7" s="187">
        <f t="shared" si="3"/>
        <v>0</v>
      </c>
      <c r="H7" s="187">
        <f t="shared" si="3"/>
        <v>0</v>
      </c>
      <c r="I7" s="187">
        <f t="shared" si="3"/>
        <v>0</v>
      </c>
      <c r="J7" s="187">
        <f t="shared" si="3"/>
        <v>0</v>
      </c>
      <c r="K7" s="187">
        <f t="shared" si="3"/>
        <v>0</v>
      </c>
      <c r="L7" s="187">
        <f t="shared" si="3"/>
        <v>0</v>
      </c>
    </row>
    <row r="8" spans="1:15" s="103" customFormat="1" hidden="1">
      <c r="A8" s="123">
        <v>4</v>
      </c>
      <c r="B8" s="124"/>
      <c r="C8" s="125" t="s">
        <v>58</v>
      </c>
      <c r="D8" s="188">
        <f t="shared" si="1"/>
        <v>0</v>
      </c>
      <c r="E8" s="188">
        <f t="shared" si="3"/>
        <v>0</v>
      </c>
      <c r="F8" s="188">
        <f t="shared" si="3"/>
        <v>0</v>
      </c>
      <c r="G8" s="188">
        <f t="shared" si="3"/>
        <v>0</v>
      </c>
      <c r="H8" s="188">
        <f t="shared" si="3"/>
        <v>0</v>
      </c>
      <c r="I8" s="188">
        <f t="shared" si="3"/>
        <v>0</v>
      </c>
      <c r="J8" s="188">
        <f t="shared" si="3"/>
        <v>0</v>
      </c>
      <c r="K8" s="188">
        <f t="shared" si="3"/>
        <v>0</v>
      </c>
      <c r="L8" s="188">
        <f t="shared" si="3"/>
        <v>0</v>
      </c>
    </row>
    <row r="9" spans="1:15" s="103" customFormat="1" ht="12.75" hidden="1" customHeight="1">
      <c r="A9" s="123">
        <v>42</v>
      </c>
      <c r="B9" s="124"/>
      <c r="C9" s="125" t="s">
        <v>0</v>
      </c>
      <c r="D9" s="188">
        <f t="shared" si="1"/>
        <v>0</v>
      </c>
      <c r="E9" s="188">
        <f t="shared" si="3"/>
        <v>0</v>
      </c>
      <c r="F9" s="188">
        <f t="shared" si="3"/>
        <v>0</v>
      </c>
      <c r="G9" s="188">
        <f t="shared" si="3"/>
        <v>0</v>
      </c>
      <c r="H9" s="188">
        <f t="shared" si="3"/>
        <v>0</v>
      </c>
      <c r="I9" s="188">
        <f t="shared" si="3"/>
        <v>0</v>
      </c>
      <c r="J9" s="188">
        <f t="shared" si="3"/>
        <v>0</v>
      </c>
      <c r="K9" s="188">
        <f t="shared" si="3"/>
        <v>0</v>
      </c>
      <c r="L9" s="188">
        <f t="shared" si="3"/>
        <v>0</v>
      </c>
    </row>
    <row r="10" spans="1:15" s="103" customFormat="1" hidden="1">
      <c r="A10" s="123">
        <v>421</v>
      </c>
      <c r="B10" s="124"/>
      <c r="C10" s="125" t="s">
        <v>84</v>
      </c>
      <c r="D10" s="188">
        <f t="shared" si="1"/>
        <v>0</v>
      </c>
      <c r="E10" s="188">
        <f t="shared" si="3"/>
        <v>0</v>
      </c>
      <c r="F10" s="188">
        <f t="shared" si="3"/>
        <v>0</v>
      </c>
      <c r="G10" s="188">
        <f t="shared" si="3"/>
        <v>0</v>
      </c>
      <c r="H10" s="188">
        <f t="shared" si="3"/>
        <v>0</v>
      </c>
      <c r="I10" s="188">
        <f t="shared" si="3"/>
        <v>0</v>
      </c>
      <c r="J10" s="188">
        <f t="shared" si="3"/>
        <v>0</v>
      </c>
      <c r="K10" s="188">
        <f t="shared" si="3"/>
        <v>0</v>
      </c>
      <c r="L10" s="188">
        <f t="shared" si="3"/>
        <v>0</v>
      </c>
    </row>
    <row r="11" spans="1:15" s="103" customFormat="1" hidden="1">
      <c r="A11" s="123">
        <v>4212</v>
      </c>
      <c r="B11" s="126">
        <v>670</v>
      </c>
      <c r="C11" s="125" t="s">
        <v>85</v>
      </c>
      <c r="D11" s="188">
        <f t="shared" si="1"/>
        <v>0</v>
      </c>
      <c r="E11" s="159"/>
      <c r="F11" s="159"/>
      <c r="G11" s="159"/>
      <c r="H11" s="159"/>
      <c r="I11" s="159"/>
      <c r="J11" s="159"/>
      <c r="K11" s="159"/>
      <c r="L11" s="159"/>
    </row>
    <row r="12" spans="1:15" s="103" customFormat="1" hidden="1">
      <c r="A12" s="123"/>
      <c r="B12" s="126"/>
      <c r="C12" s="125"/>
      <c r="D12" s="188"/>
      <c r="E12" s="159"/>
      <c r="F12" s="159"/>
      <c r="G12" s="159"/>
      <c r="H12" s="159"/>
      <c r="I12" s="159"/>
      <c r="J12" s="159"/>
      <c r="K12" s="159"/>
      <c r="L12" s="159"/>
    </row>
    <row r="13" spans="1:15" s="103" customFormat="1" ht="25.5" hidden="1">
      <c r="A13" s="127" t="s">
        <v>59</v>
      </c>
      <c r="B13" s="128"/>
      <c r="C13" s="129" t="s">
        <v>60</v>
      </c>
      <c r="D13" s="189">
        <f t="shared" si="1"/>
        <v>0</v>
      </c>
      <c r="E13" s="130">
        <f>SUM(E14)</f>
        <v>0</v>
      </c>
      <c r="F13" s="130">
        <f t="shared" ref="F13:L14" si="4">SUM(F14)</f>
        <v>0</v>
      </c>
      <c r="G13" s="130">
        <f t="shared" si="4"/>
        <v>0</v>
      </c>
      <c r="H13" s="130">
        <f t="shared" si="4"/>
        <v>0</v>
      </c>
      <c r="I13" s="130">
        <f t="shared" si="4"/>
        <v>0</v>
      </c>
      <c r="J13" s="130">
        <f t="shared" si="4"/>
        <v>0</v>
      </c>
      <c r="K13" s="130">
        <f t="shared" si="4"/>
        <v>0</v>
      </c>
      <c r="L13" s="130">
        <f t="shared" si="4"/>
        <v>0</v>
      </c>
    </row>
    <row r="14" spans="1:15" s="103" customFormat="1" hidden="1">
      <c r="A14" s="123">
        <v>4</v>
      </c>
      <c r="B14" s="126"/>
      <c r="C14" s="125" t="s">
        <v>58</v>
      </c>
      <c r="D14" s="188">
        <f t="shared" si="1"/>
        <v>0</v>
      </c>
      <c r="E14" s="131">
        <f>SUM(E15)</f>
        <v>0</v>
      </c>
      <c r="F14" s="131">
        <f t="shared" si="4"/>
        <v>0</v>
      </c>
      <c r="G14" s="131">
        <f t="shared" si="4"/>
        <v>0</v>
      </c>
      <c r="H14" s="131">
        <f t="shared" si="4"/>
        <v>0</v>
      </c>
      <c r="I14" s="131">
        <f t="shared" si="4"/>
        <v>0</v>
      </c>
      <c r="J14" s="131">
        <f t="shared" si="4"/>
        <v>0</v>
      </c>
      <c r="K14" s="131">
        <f t="shared" si="4"/>
        <v>0</v>
      </c>
      <c r="L14" s="131">
        <f t="shared" si="4"/>
        <v>0</v>
      </c>
    </row>
    <row r="15" spans="1:15" s="103" customFormat="1" ht="25.5" hidden="1">
      <c r="A15" s="123">
        <v>42</v>
      </c>
      <c r="B15" s="126"/>
      <c r="C15" s="125" t="s">
        <v>0</v>
      </c>
      <c r="D15" s="188">
        <f t="shared" si="1"/>
        <v>0</v>
      </c>
      <c r="E15" s="131">
        <f>SUM(E22,E16)</f>
        <v>0</v>
      </c>
      <c r="F15" s="131">
        <f t="shared" ref="F15:L15" si="5">SUM(F22,F16)</f>
        <v>0</v>
      </c>
      <c r="G15" s="131">
        <f t="shared" si="5"/>
        <v>0</v>
      </c>
      <c r="H15" s="131">
        <f t="shared" si="5"/>
        <v>0</v>
      </c>
      <c r="I15" s="131">
        <f t="shared" si="5"/>
        <v>0</v>
      </c>
      <c r="J15" s="131">
        <f t="shared" si="5"/>
        <v>0</v>
      </c>
      <c r="K15" s="131">
        <f t="shared" si="5"/>
        <v>0</v>
      </c>
      <c r="L15" s="131">
        <f t="shared" si="5"/>
        <v>0</v>
      </c>
    </row>
    <row r="16" spans="1:15" hidden="1">
      <c r="A16" s="123">
        <v>422</v>
      </c>
      <c r="B16" s="124"/>
      <c r="C16" s="125" t="s">
        <v>1</v>
      </c>
      <c r="D16" s="188">
        <f t="shared" si="1"/>
        <v>0</v>
      </c>
      <c r="E16" s="188">
        <f t="shared" ref="E16:L16" si="6">SUM(E17:E21)</f>
        <v>0</v>
      </c>
      <c r="F16" s="188">
        <f>SUM(F17:F21)</f>
        <v>0</v>
      </c>
      <c r="G16" s="188">
        <f t="shared" si="6"/>
        <v>0</v>
      </c>
      <c r="H16" s="188">
        <f t="shared" si="6"/>
        <v>0</v>
      </c>
      <c r="I16" s="188">
        <f t="shared" si="6"/>
        <v>0</v>
      </c>
      <c r="J16" s="188">
        <f t="shared" si="6"/>
        <v>0</v>
      </c>
      <c r="K16" s="188">
        <f t="shared" si="6"/>
        <v>0</v>
      </c>
      <c r="L16" s="188">
        <f t="shared" si="6"/>
        <v>0</v>
      </c>
    </row>
    <row r="17" spans="1:12" hidden="1">
      <c r="A17" s="123">
        <v>4221</v>
      </c>
      <c r="B17" s="126">
        <v>671</v>
      </c>
      <c r="C17" s="125" t="s">
        <v>86</v>
      </c>
      <c r="D17" s="188">
        <f t="shared" si="1"/>
        <v>0</v>
      </c>
      <c r="E17" s="159"/>
      <c r="F17" s="159"/>
      <c r="G17" s="159"/>
      <c r="H17" s="159"/>
      <c r="I17" s="159"/>
      <c r="J17" s="159"/>
      <c r="K17" s="159"/>
      <c r="L17" s="159"/>
    </row>
    <row r="18" spans="1:12" hidden="1">
      <c r="A18" s="123">
        <v>4222</v>
      </c>
      <c r="B18" s="126">
        <v>672</v>
      </c>
      <c r="C18" s="125" t="s">
        <v>87</v>
      </c>
      <c r="D18" s="188">
        <f t="shared" si="1"/>
        <v>0</v>
      </c>
      <c r="E18" s="159"/>
      <c r="F18" s="159"/>
      <c r="G18" s="159"/>
      <c r="H18" s="159"/>
      <c r="I18" s="159"/>
      <c r="J18" s="159"/>
      <c r="K18" s="159"/>
      <c r="L18" s="159"/>
    </row>
    <row r="19" spans="1:12" s="103" customFormat="1" hidden="1">
      <c r="A19" s="123">
        <v>4223</v>
      </c>
      <c r="B19" s="126">
        <v>673</v>
      </c>
      <c r="C19" s="125" t="s">
        <v>88</v>
      </c>
      <c r="D19" s="188">
        <f t="shared" si="1"/>
        <v>0</v>
      </c>
      <c r="E19" s="159"/>
      <c r="F19" s="159"/>
      <c r="G19" s="159"/>
      <c r="H19" s="159"/>
      <c r="I19" s="159"/>
      <c r="J19" s="159"/>
      <c r="K19" s="159"/>
      <c r="L19" s="159"/>
    </row>
    <row r="20" spans="1:12" hidden="1">
      <c r="A20" s="123">
        <v>4226</v>
      </c>
      <c r="B20" s="126">
        <v>674</v>
      </c>
      <c r="C20" s="125" t="s">
        <v>89</v>
      </c>
      <c r="D20" s="188">
        <f t="shared" si="1"/>
        <v>0</v>
      </c>
      <c r="E20" s="159"/>
      <c r="F20" s="159"/>
      <c r="G20" s="159"/>
      <c r="H20" s="159"/>
      <c r="I20" s="159"/>
      <c r="J20" s="159"/>
      <c r="K20" s="159"/>
      <c r="L20" s="159"/>
    </row>
    <row r="21" spans="1:12" ht="25.5" hidden="1">
      <c r="A21" s="123">
        <v>4227</v>
      </c>
      <c r="B21" s="126">
        <v>675</v>
      </c>
      <c r="C21" s="125" t="s">
        <v>90</v>
      </c>
      <c r="D21" s="188">
        <f t="shared" si="1"/>
        <v>0</v>
      </c>
      <c r="E21" s="159"/>
      <c r="F21" s="159"/>
      <c r="G21" s="159"/>
      <c r="H21" s="159"/>
      <c r="I21" s="159"/>
      <c r="J21" s="159"/>
      <c r="K21" s="159"/>
      <c r="L21" s="159"/>
    </row>
    <row r="22" spans="1:12" hidden="1">
      <c r="A22" s="123">
        <v>423</v>
      </c>
      <c r="B22" s="126"/>
      <c r="C22" s="125" t="s">
        <v>91</v>
      </c>
      <c r="D22" s="188">
        <f t="shared" si="1"/>
        <v>0</v>
      </c>
      <c r="E22" s="188">
        <f>SUM(E23)</f>
        <v>0</v>
      </c>
      <c r="F22" s="188">
        <f t="shared" ref="F22:L22" si="7">SUM(F23)</f>
        <v>0</v>
      </c>
      <c r="G22" s="188">
        <f t="shared" si="7"/>
        <v>0</v>
      </c>
      <c r="H22" s="188">
        <f t="shared" si="7"/>
        <v>0</v>
      </c>
      <c r="I22" s="188">
        <f t="shared" si="7"/>
        <v>0</v>
      </c>
      <c r="J22" s="188">
        <f t="shared" si="7"/>
        <v>0</v>
      </c>
      <c r="K22" s="188">
        <f t="shared" si="7"/>
        <v>0</v>
      </c>
      <c r="L22" s="188">
        <f t="shared" si="7"/>
        <v>0</v>
      </c>
    </row>
    <row r="23" spans="1:12" ht="25.5" hidden="1">
      <c r="A23" s="123">
        <v>4231</v>
      </c>
      <c r="B23" s="126">
        <v>676</v>
      </c>
      <c r="C23" s="125" t="s">
        <v>92</v>
      </c>
      <c r="D23" s="188">
        <f t="shared" si="1"/>
        <v>0</v>
      </c>
      <c r="E23" s="159"/>
      <c r="F23" s="159"/>
      <c r="G23" s="159"/>
      <c r="H23" s="159"/>
      <c r="I23" s="159"/>
      <c r="J23" s="159"/>
      <c r="K23" s="159"/>
      <c r="L23" s="159"/>
    </row>
    <row r="24" spans="1:12" hidden="1">
      <c r="A24" s="123"/>
      <c r="B24" s="124"/>
      <c r="C24" s="125"/>
      <c r="D24" s="188"/>
      <c r="E24" s="131"/>
      <c r="F24" s="131"/>
      <c r="G24" s="131"/>
      <c r="H24" s="131"/>
      <c r="I24" s="131"/>
      <c r="J24" s="131"/>
      <c r="K24" s="131"/>
      <c r="L24" s="131"/>
    </row>
    <row r="25" spans="1:12" ht="38.25" hidden="1">
      <c r="A25" s="127" t="s">
        <v>93</v>
      </c>
      <c r="B25" s="127"/>
      <c r="C25" s="122" t="s">
        <v>94</v>
      </c>
      <c r="D25" s="189">
        <f t="shared" ref="D25:D36" si="8">SUM(E25:L25)</f>
        <v>0</v>
      </c>
      <c r="E25" s="189">
        <f t="shared" ref="E25:L25" si="9">SUM(E26)</f>
        <v>0</v>
      </c>
      <c r="F25" s="189">
        <f t="shared" si="9"/>
        <v>0</v>
      </c>
      <c r="G25" s="189">
        <f t="shared" si="9"/>
        <v>0</v>
      </c>
      <c r="H25" s="189">
        <f t="shared" si="9"/>
        <v>0</v>
      </c>
      <c r="I25" s="189">
        <f t="shared" si="9"/>
        <v>0</v>
      </c>
      <c r="J25" s="189">
        <f t="shared" si="9"/>
        <v>0</v>
      </c>
      <c r="K25" s="189">
        <f t="shared" si="9"/>
        <v>0</v>
      </c>
      <c r="L25" s="189">
        <f t="shared" si="9"/>
        <v>0</v>
      </c>
    </row>
    <row r="26" spans="1:12" hidden="1">
      <c r="A26" s="123">
        <v>3</v>
      </c>
      <c r="B26" s="124"/>
      <c r="C26" s="125" t="s">
        <v>61</v>
      </c>
      <c r="D26" s="188">
        <f t="shared" si="8"/>
        <v>0</v>
      </c>
      <c r="E26" s="188">
        <f t="shared" ref="E26:L27" si="10">SUM(E27)</f>
        <v>0</v>
      </c>
      <c r="F26" s="188">
        <f t="shared" si="10"/>
        <v>0</v>
      </c>
      <c r="G26" s="188">
        <f t="shared" si="10"/>
        <v>0</v>
      </c>
      <c r="H26" s="188">
        <f t="shared" si="10"/>
        <v>0</v>
      </c>
      <c r="I26" s="188">
        <f t="shared" si="10"/>
        <v>0</v>
      </c>
      <c r="J26" s="188">
        <f t="shared" si="10"/>
        <v>0</v>
      </c>
      <c r="K26" s="188">
        <f t="shared" si="10"/>
        <v>0</v>
      </c>
      <c r="L26" s="188">
        <f t="shared" si="10"/>
        <v>0</v>
      </c>
    </row>
    <row r="27" spans="1:12" s="103" customFormat="1" hidden="1">
      <c r="A27" s="123">
        <v>32</v>
      </c>
      <c r="B27" s="124"/>
      <c r="C27" s="125" t="s">
        <v>2</v>
      </c>
      <c r="D27" s="188">
        <f t="shared" si="8"/>
        <v>0</v>
      </c>
      <c r="E27" s="188">
        <f t="shared" si="10"/>
        <v>0</v>
      </c>
      <c r="F27" s="188">
        <f t="shared" si="10"/>
        <v>0</v>
      </c>
      <c r="G27" s="188">
        <f t="shared" si="10"/>
        <v>0</v>
      </c>
      <c r="H27" s="188">
        <f t="shared" si="10"/>
        <v>0</v>
      </c>
      <c r="I27" s="188">
        <f t="shared" si="10"/>
        <v>0</v>
      </c>
      <c r="J27" s="188">
        <f t="shared" si="10"/>
        <v>0</v>
      </c>
      <c r="K27" s="188">
        <f t="shared" si="10"/>
        <v>0</v>
      </c>
      <c r="L27" s="188">
        <f t="shared" si="10"/>
        <v>0</v>
      </c>
    </row>
    <row r="28" spans="1:12" hidden="1">
      <c r="A28" s="123">
        <v>323</v>
      </c>
      <c r="B28" s="124"/>
      <c r="C28" s="125" t="s">
        <v>3</v>
      </c>
      <c r="D28" s="188">
        <f t="shared" si="8"/>
        <v>0</v>
      </c>
      <c r="E28" s="188">
        <f t="shared" ref="E28:L28" si="11">SUM(E29,E30)</f>
        <v>0</v>
      </c>
      <c r="F28" s="188">
        <f>SUM(F29,F30)</f>
        <v>0</v>
      </c>
      <c r="G28" s="188">
        <f t="shared" si="11"/>
        <v>0</v>
      </c>
      <c r="H28" s="188">
        <f t="shared" si="11"/>
        <v>0</v>
      </c>
      <c r="I28" s="188">
        <f t="shared" si="11"/>
        <v>0</v>
      </c>
      <c r="J28" s="188">
        <f t="shared" si="11"/>
        <v>0</v>
      </c>
      <c r="K28" s="188">
        <f t="shared" si="11"/>
        <v>0</v>
      </c>
      <c r="L28" s="188">
        <f t="shared" si="11"/>
        <v>0</v>
      </c>
    </row>
    <row r="29" spans="1:12" s="103" customFormat="1" ht="25.5" hidden="1">
      <c r="A29" s="123">
        <v>3232</v>
      </c>
      <c r="B29" s="126">
        <v>677</v>
      </c>
      <c r="C29" s="125" t="s">
        <v>95</v>
      </c>
      <c r="D29" s="188">
        <f t="shared" si="8"/>
        <v>0</v>
      </c>
      <c r="E29" s="159"/>
      <c r="F29" s="159"/>
      <c r="G29" s="159"/>
      <c r="H29" s="159"/>
      <c r="I29" s="159"/>
      <c r="J29" s="159"/>
      <c r="K29" s="159"/>
      <c r="L29" s="159"/>
    </row>
    <row r="30" spans="1:12" hidden="1">
      <c r="A30" s="123">
        <v>3237</v>
      </c>
      <c r="B30" s="126">
        <v>678</v>
      </c>
      <c r="C30" s="125" t="s">
        <v>96</v>
      </c>
      <c r="D30" s="188">
        <f t="shared" si="8"/>
        <v>0</v>
      </c>
      <c r="E30" s="159"/>
      <c r="F30" s="159"/>
      <c r="G30" s="159"/>
      <c r="H30" s="159"/>
      <c r="I30" s="159"/>
      <c r="J30" s="159"/>
      <c r="K30" s="159"/>
      <c r="L30" s="159"/>
    </row>
    <row r="31" spans="1:12" hidden="1">
      <c r="A31" s="123"/>
      <c r="B31" s="126"/>
      <c r="C31" s="125"/>
      <c r="D31" s="188"/>
      <c r="E31" s="131"/>
      <c r="F31" s="131"/>
      <c r="G31" s="131"/>
      <c r="H31" s="131"/>
      <c r="I31" s="131"/>
      <c r="J31" s="131"/>
      <c r="K31" s="131"/>
      <c r="L31" s="131"/>
    </row>
    <row r="32" spans="1:12" ht="25.5" hidden="1">
      <c r="A32" s="127"/>
      <c r="B32" s="128"/>
      <c r="C32" s="129" t="s">
        <v>97</v>
      </c>
      <c r="D32" s="189">
        <f t="shared" si="8"/>
        <v>0</v>
      </c>
      <c r="E32" s="160">
        <f>SUM(E33)</f>
        <v>0</v>
      </c>
      <c r="F32" s="160">
        <f t="shared" ref="F32:L35" si="12">SUM(F33)</f>
        <v>0</v>
      </c>
      <c r="G32" s="160">
        <f t="shared" si="12"/>
        <v>0</v>
      </c>
      <c r="H32" s="160">
        <f t="shared" si="12"/>
        <v>0</v>
      </c>
      <c r="I32" s="160">
        <f t="shared" si="12"/>
        <v>0</v>
      </c>
      <c r="J32" s="160">
        <f t="shared" si="12"/>
        <v>0</v>
      </c>
      <c r="K32" s="160">
        <f t="shared" si="12"/>
        <v>0</v>
      </c>
      <c r="L32" s="160">
        <f t="shared" si="12"/>
        <v>0</v>
      </c>
    </row>
    <row r="33" spans="1:12" hidden="1">
      <c r="A33" s="123">
        <v>3</v>
      </c>
      <c r="B33" s="124"/>
      <c r="C33" s="125" t="s">
        <v>61</v>
      </c>
      <c r="D33" s="188">
        <f t="shared" si="8"/>
        <v>0</v>
      </c>
      <c r="E33" s="131">
        <f>SUM(E34)</f>
        <v>0</v>
      </c>
      <c r="F33" s="131">
        <f t="shared" si="12"/>
        <v>0</v>
      </c>
      <c r="G33" s="131">
        <f t="shared" si="12"/>
        <v>0</v>
      </c>
      <c r="H33" s="131">
        <f t="shared" si="12"/>
        <v>0</v>
      </c>
      <c r="I33" s="131">
        <f t="shared" si="12"/>
        <v>0</v>
      </c>
      <c r="J33" s="131">
        <f t="shared" si="12"/>
        <v>0</v>
      </c>
      <c r="K33" s="131">
        <f t="shared" si="12"/>
        <v>0</v>
      </c>
      <c r="L33" s="131">
        <f t="shared" si="12"/>
        <v>0</v>
      </c>
    </row>
    <row r="34" spans="1:12" hidden="1">
      <c r="A34" s="123">
        <v>32</v>
      </c>
      <c r="B34" s="124"/>
      <c r="C34" s="125" t="s">
        <v>2</v>
      </c>
      <c r="D34" s="188">
        <f t="shared" si="8"/>
        <v>0</v>
      </c>
      <c r="E34" s="131">
        <f>SUM(E35)</f>
        <v>0</v>
      </c>
      <c r="F34" s="131">
        <f t="shared" si="12"/>
        <v>0</v>
      </c>
      <c r="G34" s="131">
        <f t="shared" si="12"/>
        <v>0</v>
      </c>
      <c r="H34" s="131">
        <f t="shared" si="12"/>
        <v>0</v>
      </c>
      <c r="I34" s="131">
        <f t="shared" si="12"/>
        <v>0</v>
      </c>
      <c r="J34" s="131">
        <f t="shared" si="12"/>
        <v>0</v>
      </c>
      <c r="K34" s="131">
        <f t="shared" si="12"/>
        <v>0</v>
      </c>
      <c r="L34" s="131">
        <f t="shared" si="12"/>
        <v>0</v>
      </c>
    </row>
    <row r="35" spans="1:12" hidden="1">
      <c r="A35" s="123">
        <v>323</v>
      </c>
      <c r="B35" s="124"/>
      <c r="C35" s="125" t="s">
        <v>3</v>
      </c>
      <c r="D35" s="188">
        <f t="shared" si="8"/>
        <v>0</v>
      </c>
      <c r="E35" s="131">
        <f>SUM(E36)</f>
        <v>0</v>
      </c>
      <c r="F35" s="131">
        <f t="shared" si="12"/>
        <v>0</v>
      </c>
      <c r="G35" s="131">
        <f t="shared" si="12"/>
        <v>0</v>
      </c>
      <c r="H35" s="131">
        <f t="shared" si="12"/>
        <v>0</v>
      </c>
      <c r="I35" s="131">
        <f t="shared" si="12"/>
        <v>0</v>
      </c>
      <c r="J35" s="131">
        <f t="shared" si="12"/>
        <v>0</v>
      </c>
      <c r="K35" s="131">
        <f t="shared" si="12"/>
        <v>0</v>
      </c>
      <c r="L35" s="131">
        <f t="shared" si="12"/>
        <v>0</v>
      </c>
    </row>
    <row r="36" spans="1:12" s="103" customFormat="1" ht="12.75" hidden="1" customHeight="1">
      <c r="A36" s="123">
        <v>3232</v>
      </c>
      <c r="B36" s="126">
        <v>679</v>
      </c>
      <c r="C36" s="125" t="s">
        <v>95</v>
      </c>
      <c r="D36" s="188">
        <f t="shared" si="8"/>
        <v>0</v>
      </c>
      <c r="E36" s="161"/>
      <c r="F36" s="161"/>
      <c r="G36" s="161"/>
      <c r="H36" s="161"/>
      <c r="I36" s="161"/>
      <c r="J36" s="161"/>
      <c r="K36" s="161"/>
      <c r="L36" s="161"/>
    </row>
    <row r="37" spans="1:12" s="103" customFormat="1" ht="12.75" hidden="1" customHeight="1">
      <c r="A37" s="123"/>
      <c r="B37" s="126"/>
      <c r="C37" s="125"/>
      <c r="D37" s="188"/>
      <c r="E37" s="131"/>
      <c r="F37" s="131"/>
      <c r="G37" s="131"/>
      <c r="H37" s="131"/>
      <c r="I37" s="131"/>
      <c r="J37" s="131"/>
      <c r="K37" s="131"/>
      <c r="L37" s="131"/>
    </row>
    <row r="38" spans="1:12" s="103" customFormat="1" ht="26.25" customHeight="1">
      <c r="A38" s="120" t="s">
        <v>62</v>
      </c>
      <c r="B38" s="121"/>
      <c r="C38" s="122" t="s">
        <v>63</v>
      </c>
      <c r="D38" s="189">
        <f t="shared" ref="D38:D52" si="13">SUM(E38:L38)</f>
        <v>199713</v>
      </c>
      <c r="E38" s="189">
        <f t="shared" ref="E38:L38" si="14">SUM(E39)</f>
        <v>0</v>
      </c>
      <c r="F38" s="189">
        <f t="shared" si="14"/>
        <v>199713</v>
      </c>
      <c r="G38" s="189">
        <f t="shared" si="14"/>
        <v>0</v>
      </c>
      <c r="H38" s="189">
        <f t="shared" si="14"/>
        <v>0</v>
      </c>
      <c r="I38" s="189">
        <f t="shared" si="14"/>
        <v>0</v>
      </c>
      <c r="J38" s="189">
        <f t="shared" si="14"/>
        <v>0</v>
      </c>
      <c r="K38" s="189">
        <f t="shared" si="14"/>
        <v>0</v>
      </c>
      <c r="L38" s="189">
        <f t="shared" si="14"/>
        <v>0</v>
      </c>
    </row>
    <row r="39" spans="1:12" s="103" customFormat="1" ht="12.75" customHeight="1">
      <c r="A39" s="123">
        <v>3</v>
      </c>
      <c r="B39" s="124"/>
      <c r="C39" s="125" t="s">
        <v>61</v>
      </c>
      <c r="D39" s="188">
        <f t="shared" si="13"/>
        <v>199713</v>
      </c>
      <c r="E39" s="188">
        <f t="shared" ref="E39:L39" si="15">SUM(E40,E69,)</f>
        <v>0</v>
      </c>
      <c r="F39" s="188">
        <f t="shared" si="15"/>
        <v>199713</v>
      </c>
      <c r="G39" s="188">
        <f t="shared" si="15"/>
        <v>0</v>
      </c>
      <c r="H39" s="188">
        <f t="shared" si="15"/>
        <v>0</v>
      </c>
      <c r="I39" s="188">
        <f t="shared" si="15"/>
        <v>0</v>
      </c>
      <c r="J39" s="188">
        <f t="shared" si="15"/>
        <v>0</v>
      </c>
      <c r="K39" s="188">
        <f t="shared" si="15"/>
        <v>0</v>
      </c>
      <c r="L39" s="188">
        <f t="shared" si="15"/>
        <v>0</v>
      </c>
    </row>
    <row r="40" spans="1:12" s="103" customFormat="1" ht="12.75" customHeight="1">
      <c r="A40" s="123">
        <v>32</v>
      </c>
      <c r="B40" s="124"/>
      <c r="C40" s="125" t="s">
        <v>2</v>
      </c>
      <c r="D40" s="188">
        <f t="shared" si="13"/>
        <v>199713</v>
      </c>
      <c r="E40" s="188">
        <f t="shared" ref="E40:L40" si="16">SUM(E41,E45,E51,E61,E63)</f>
        <v>0</v>
      </c>
      <c r="F40" s="188">
        <f t="shared" si="16"/>
        <v>199713</v>
      </c>
      <c r="G40" s="188">
        <f t="shared" si="16"/>
        <v>0</v>
      </c>
      <c r="H40" s="188">
        <f t="shared" si="16"/>
        <v>0</v>
      </c>
      <c r="I40" s="188">
        <f t="shared" si="16"/>
        <v>0</v>
      </c>
      <c r="J40" s="188">
        <f t="shared" si="16"/>
        <v>0</v>
      </c>
      <c r="K40" s="188">
        <f t="shared" si="16"/>
        <v>0</v>
      </c>
      <c r="L40" s="188">
        <f t="shared" si="16"/>
        <v>0</v>
      </c>
    </row>
    <row r="41" spans="1:12" s="103" customFormat="1">
      <c r="A41" s="123">
        <v>321</v>
      </c>
      <c r="B41" s="124"/>
      <c r="C41" s="125" t="s">
        <v>4</v>
      </c>
      <c r="D41" s="188">
        <f t="shared" si="13"/>
        <v>40000</v>
      </c>
      <c r="E41" s="188">
        <f t="shared" ref="E41:L41" si="17">SUM(E42:E44)</f>
        <v>0</v>
      </c>
      <c r="F41" s="188">
        <f>SUM(F42:F44)</f>
        <v>40000</v>
      </c>
      <c r="G41" s="188">
        <f t="shared" si="17"/>
        <v>0</v>
      </c>
      <c r="H41" s="188">
        <f t="shared" si="17"/>
        <v>0</v>
      </c>
      <c r="I41" s="188">
        <f t="shared" si="17"/>
        <v>0</v>
      </c>
      <c r="J41" s="188">
        <f t="shared" si="17"/>
        <v>0</v>
      </c>
      <c r="K41" s="188">
        <f t="shared" si="17"/>
        <v>0</v>
      </c>
      <c r="L41" s="188">
        <f t="shared" si="17"/>
        <v>0</v>
      </c>
    </row>
    <row r="42" spans="1:12" s="103" customFormat="1" hidden="1">
      <c r="A42" s="123">
        <v>3211</v>
      </c>
      <c r="B42" s="126">
        <v>680</v>
      </c>
      <c r="C42" s="125" t="s">
        <v>98</v>
      </c>
      <c r="D42" s="188">
        <f t="shared" si="13"/>
        <v>31200</v>
      </c>
      <c r="E42" s="159"/>
      <c r="F42" s="159">
        <v>31200</v>
      </c>
      <c r="G42" s="159"/>
      <c r="H42" s="159"/>
      <c r="I42" s="159"/>
      <c r="J42" s="159"/>
      <c r="K42" s="159"/>
      <c r="L42" s="159"/>
    </row>
    <row r="43" spans="1:12" s="103" customFormat="1" hidden="1">
      <c r="A43" s="123">
        <v>3213</v>
      </c>
      <c r="B43" s="126">
        <v>681</v>
      </c>
      <c r="C43" s="125" t="s">
        <v>99</v>
      </c>
      <c r="D43" s="188">
        <f t="shared" si="13"/>
        <v>7800</v>
      </c>
      <c r="E43" s="159"/>
      <c r="F43" s="159">
        <v>7800</v>
      </c>
      <c r="G43" s="159"/>
      <c r="H43" s="159"/>
      <c r="I43" s="159"/>
      <c r="J43" s="159"/>
      <c r="K43" s="159"/>
      <c r="L43" s="159"/>
    </row>
    <row r="44" spans="1:12" s="103" customFormat="1" hidden="1">
      <c r="A44" s="123">
        <v>3214</v>
      </c>
      <c r="B44" s="126">
        <v>682</v>
      </c>
      <c r="C44" s="125" t="s">
        <v>100</v>
      </c>
      <c r="D44" s="188">
        <f t="shared" si="13"/>
        <v>1000</v>
      </c>
      <c r="E44" s="159"/>
      <c r="F44" s="159">
        <v>1000</v>
      </c>
      <c r="G44" s="159"/>
      <c r="H44" s="159"/>
      <c r="I44" s="159"/>
      <c r="J44" s="159"/>
      <c r="K44" s="159"/>
      <c r="L44" s="159"/>
    </row>
    <row r="45" spans="1:12">
      <c r="A45" s="123">
        <v>322</v>
      </c>
      <c r="B45" s="124"/>
      <c r="C45" s="125" t="s">
        <v>5</v>
      </c>
      <c r="D45" s="188">
        <f t="shared" si="13"/>
        <v>90000</v>
      </c>
      <c r="E45" s="188">
        <f t="shared" ref="E45:L45" si="18">SUM(E46:E50)</f>
        <v>0</v>
      </c>
      <c r="F45" s="188">
        <f t="shared" si="18"/>
        <v>90000</v>
      </c>
      <c r="G45" s="188">
        <f t="shared" si="18"/>
        <v>0</v>
      </c>
      <c r="H45" s="188">
        <f t="shared" si="18"/>
        <v>0</v>
      </c>
      <c r="I45" s="188">
        <f t="shared" si="18"/>
        <v>0</v>
      </c>
      <c r="J45" s="188">
        <f t="shared" si="18"/>
        <v>0</v>
      </c>
      <c r="K45" s="188">
        <f t="shared" si="18"/>
        <v>0</v>
      </c>
      <c r="L45" s="188">
        <f t="shared" si="18"/>
        <v>0</v>
      </c>
    </row>
    <row r="46" spans="1:12" ht="15.75" hidden="1" customHeight="1">
      <c r="A46" s="123">
        <v>3221</v>
      </c>
      <c r="B46" s="126">
        <v>683</v>
      </c>
      <c r="C46" s="125" t="s">
        <v>101</v>
      </c>
      <c r="D46" s="188">
        <f t="shared" si="13"/>
        <v>52500</v>
      </c>
      <c r="E46" s="159"/>
      <c r="F46" s="159">
        <v>52500</v>
      </c>
      <c r="G46" s="159"/>
      <c r="H46" s="159"/>
      <c r="I46" s="159"/>
      <c r="J46" s="159"/>
      <c r="K46" s="159"/>
      <c r="L46" s="159"/>
    </row>
    <row r="47" spans="1:12" hidden="1">
      <c r="A47" s="123">
        <v>3222</v>
      </c>
      <c r="B47" s="126">
        <v>684</v>
      </c>
      <c r="C47" s="125" t="s">
        <v>102</v>
      </c>
      <c r="D47" s="188">
        <f t="shared" si="13"/>
        <v>0</v>
      </c>
      <c r="E47" s="159"/>
      <c r="F47" s="159"/>
      <c r="G47" s="159"/>
      <c r="H47" s="159"/>
      <c r="I47" s="159"/>
      <c r="J47" s="159"/>
      <c r="K47" s="159"/>
      <c r="L47" s="159"/>
    </row>
    <row r="48" spans="1:12" ht="25.5" hidden="1">
      <c r="A48" s="123">
        <v>3224</v>
      </c>
      <c r="B48" s="126">
        <v>685</v>
      </c>
      <c r="C48" s="125" t="s">
        <v>103</v>
      </c>
      <c r="D48" s="188">
        <f t="shared" si="13"/>
        <v>12000</v>
      </c>
      <c r="E48" s="159"/>
      <c r="F48" s="159">
        <v>12000</v>
      </c>
      <c r="G48" s="159"/>
      <c r="H48" s="159"/>
      <c r="I48" s="159"/>
      <c r="J48" s="159"/>
      <c r="K48" s="159"/>
      <c r="L48" s="159"/>
    </row>
    <row r="49" spans="1:12" s="103" customFormat="1" hidden="1">
      <c r="A49" s="123">
        <v>3225</v>
      </c>
      <c r="B49" s="126">
        <v>686</v>
      </c>
      <c r="C49" s="125" t="s">
        <v>104</v>
      </c>
      <c r="D49" s="188">
        <f t="shared" si="13"/>
        <v>23500</v>
      </c>
      <c r="E49" s="159"/>
      <c r="F49" s="159">
        <v>23500</v>
      </c>
      <c r="G49" s="159"/>
      <c r="H49" s="159"/>
      <c r="I49" s="159"/>
      <c r="J49" s="159"/>
      <c r="K49" s="159"/>
      <c r="L49" s="159"/>
    </row>
    <row r="50" spans="1:12" hidden="1">
      <c r="A50" s="123">
        <v>3227</v>
      </c>
      <c r="B50" s="126">
        <v>687</v>
      </c>
      <c r="C50" s="162" t="s">
        <v>105</v>
      </c>
      <c r="D50" s="188">
        <f t="shared" si="13"/>
        <v>2000</v>
      </c>
      <c r="E50" s="163"/>
      <c r="F50" s="163">
        <v>2000</v>
      </c>
      <c r="G50" s="163"/>
      <c r="H50" s="163"/>
      <c r="I50" s="163"/>
      <c r="J50" s="163"/>
      <c r="K50" s="163"/>
      <c r="L50" s="163"/>
    </row>
    <row r="51" spans="1:12">
      <c r="A51" s="123">
        <v>323</v>
      </c>
      <c r="B51" s="124"/>
      <c r="C51" s="125" t="s">
        <v>3</v>
      </c>
      <c r="D51" s="188">
        <f t="shared" si="13"/>
        <v>55000</v>
      </c>
      <c r="E51" s="188">
        <f t="shared" ref="E51:L51" si="19">SUM(E52:E60)</f>
        <v>0</v>
      </c>
      <c r="F51" s="188">
        <f>SUM(F52:F60)</f>
        <v>55000</v>
      </c>
      <c r="G51" s="188">
        <f t="shared" si="19"/>
        <v>0</v>
      </c>
      <c r="H51" s="188">
        <f t="shared" si="19"/>
        <v>0</v>
      </c>
      <c r="I51" s="188">
        <f t="shared" si="19"/>
        <v>0</v>
      </c>
      <c r="J51" s="188">
        <f t="shared" si="19"/>
        <v>0</v>
      </c>
      <c r="K51" s="188">
        <f t="shared" si="19"/>
        <v>0</v>
      </c>
      <c r="L51" s="188">
        <f t="shared" si="19"/>
        <v>0</v>
      </c>
    </row>
    <row r="52" spans="1:12" hidden="1">
      <c r="A52" s="123">
        <v>3231</v>
      </c>
      <c r="B52" s="126">
        <v>688</v>
      </c>
      <c r="C52" s="125" t="s">
        <v>106</v>
      </c>
      <c r="D52" s="188">
        <f t="shared" si="13"/>
        <v>12000</v>
      </c>
      <c r="E52" s="159"/>
      <c r="F52" s="159">
        <v>12000</v>
      </c>
      <c r="G52" s="159"/>
      <c r="H52" s="159"/>
      <c r="I52" s="159"/>
      <c r="J52" s="159"/>
      <c r="K52" s="159"/>
      <c r="L52" s="159"/>
    </row>
    <row r="53" spans="1:12" ht="25.5" hidden="1">
      <c r="A53" s="123">
        <v>3232</v>
      </c>
      <c r="B53" s="126">
        <v>689</v>
      </c>
      <c r="C53" s="125" t="s">
        <v>95</v>
      </c>
      <c r="D53" s="188">
        <f t="shared" ref="D53:D73" si="20">SUM(E53:L53)</f>
        <v>10500</v>
      </c>
      <c r="E53" s="159"/>
      <c r="F53" s="159">
        <v>10500</v>
      </c>
      <c r="G53" s="159"/>
      <c r="H53" s="159"/>
      <c r="I53" s="159"/>
      <c r="J53" s="159"/>
      <c r="K53" s="159"/>
      <c r="L53" s="159"/>
    </row>
    <row r="54" spans="1:12" hidden="1">
      <c r="A54" s="123">
        <v>3233</v>
      </c>
      <c r="B54" s="126">
        <v>690</v>
      </c>
      <c r="C54" s="125" t="s">
        <v>107</v>
      </c>
      <c r="D54" s="188">
        <f t="shared" si="20"/>
        <v>0</v>
      </c>
      <c r="E54" s="159"/>
      <c r="F54" s="159"/>
      <c r="G54" s="159"/>
      <c r="H54" s="159"/>
      <c r="I54" s="159"/>
      <c r="J54" s="159"/>
      <c r="K54" s="159"/>
      <c r="L54" s="159"/>
    </row>
    <row r="55" spans="1:12" hidden="1">
      <c r="A55" s="123">
        <v>3234</v>
      </c>
      <c r="B55" s="126">
        <v>691</v>
      </c>
      <c r="C55" s="125" t="s">
        <v>108</v>
      </c>
      <c r="D55" s="188">
        <f t="shared" si="20"/>
        <v>30750</v>
      </c>
      <c r="E55" s="159"/>
      <c r="F55" s="159">
        <v>30750</v>
      </c>
      <c r="G55" s="159"/>
      <c r="H55" s="159"/>
      <c r="I55" s="159"/>
      <c r="J55" s="159"/>
      <c r="K55" s="159"/>
      <c r="L55" s="159"/>
    </row>
    <row r="56" spans="1:12" s="103" customFormat="1" hidden="1">
      <c r="A56" s="123">
        <v>3235</v>
      </c>
      <c r="B56" s="126">
        <v>692</v>
      </c>
      <c r="C56" s="125" t="s">
        <v>109</v>
      </c>
      <c r="D56" s="188">
        <f t="shared" si="20"/>
        <v>0</v>
      </c>
      <c r="E56" s="159"/>
      <c r="F56" s="159"/>
      <c r="G56" s="159"/>
      <c r="H56" s="159"/>
      <c r="I56" s="159"/>
      <c r="J56" s="159"/>
      <c r="K56" s="159"/>
      <c r="L56" s="159"/>
    </row>
    <row r="57" spans="1:12" hidden="1">
      <c r="A57" s="123">
        <v>3236</v>
      </c>
      <c r="B57" s="126">
        <v>693</v>
      </c>
      <c r="C57" s="125" t="s">
        <v>110</v>
      </c>
      <c r="D57" s="188">
        <f t="shared" si="20"/>
        <v>0</v>
      </c>
      <c r="E57" s="159"/>
      <c r="F57" s="159"/>
      <c r="G57" s="159"/>
      <c r="H57" s="159"/>
      <c r="I57" s="159"/>
      <c r="J57" s="159"/>
      <c r="K57" s="159"/>
      <c r="L57" s="159"/>
    </row>
    <row r="58" spans="1:12" hidden="1">
      <c r="A58" s="123">
        <v>3237</v>
      </c>
      <c r="B58" s="126">
        <v>694</v>
      </c>
      <c r="C58" s="125" t="s">
        <v>96</v>
      </c>
      <c r="D58" s="188">
        <f t="shared" si="20"/>
        <v>0</v>
      </c>
      <c r="E58" s="159"/>
      <c r="F58" s="159"/>
      <c r="G58" s="159"/>
      <c r="H58" s="159"/>
      <c r="I58" s="159"/>
      <c r="J58" s="159"/>
      <c r="K58" s="159"/>
      <c r="L58" s="159"/>
    </row>
    <row r="59" spans="1:12" hidden="1">
      <c r="A59" s="123">
        <v>3238</v>
      </c>
      <c r="B59" s="126">
        <v>695</v>
      </c>
      <c r="C59" s="125" t="s">
        <v>111</v>
      </c>
      <c r="D59" s="188">
        <f t="shared" si="20"/>
        <v>750</v>
      </c>
      <c r="E59" s="159"/>
      <c r="F59" s="159">
        <v>750</v>
      </c>
      <c r="G59" s="159"/>
      <c r="H59" s="159"/>
      <c r="I59" s="159"/>
      <c r="J59" s="159"/>
      <c r="K59" s="159"/>
      <c r="L59" s="159"/>
    </row>
    <row r="60" spans="1:12" hidden="1">
      <c r="A60" s="123">
        <v>3239</v>
      </c>
      <c r="B60" s="126">
        <v>696</v>
      </c>
      <c r="C60" s="125" t="s">
        <v>112</v>
      </c>
      <c r="D60" s="188">
        <f t="shared" si="20"/>
        <v>1000</v>
      </c>
      <c r="E60" s="159"/>
      <c r="F60" s="159">
        <v>1000</v>
      </c>
      <c r="G60" s="159"/>
      <c r="H60" s="159"/>
      <c r="I60" s="159"/>
      <c r="J60" s="159"/>
      <c r="K60" s="159"/>
      <c r="L60" s="159"/>
    </row>
    <row r="61" spans="1:12" ht="25.5" hidden="1">
      <c r="A61" s="123">
        <v>324</v>
      </c>
      <c r="B61" s="126"/>
      <c r="C61" s="125" t="s">
        <v>6</v>
      </c>
      <c r="D61" s="188">
        <f t="shared" si="20"/>
        <v>0</v>
      </c>
      <c r="E61" s="188">
        <f t="shared" ref="E61:L61" si="21">SUM(E62)</f>
        <v>0</v>
      </c>
      <c r="F61" s="188">
        <f t="shared" si="21"/>
        <v>0</v>
      </c>
      <c r="G61" s="188">
        <f t="shared" si="21"/>
        <v>0</v>
      </c>
      <c r="H61" s="188">
        <f t="shared" si="21"/>
        <v>0</v>
      </c>
      <c r="I61" s="188">
        <f t="shared" si="21"/>
        <v>0</v>
      </c>
      <c r="J61" s="188">
        <f t="shared" si="21"/>
        <v>0</v>
      </c>
      <c r="K61" s="188">
        <f t="shared" si="21"/>
        <v>0</v>
      </c>
      <c r="L61" s="188">
        <f t="shared" si="21"/>
        <v>0</v>
      </c>
    </row>
    <row r="62" spans="1:12" ht="25.5" hidden="1">
      <c r="A62" s="123">
        <v>3241</v>
      </c>
      <c r="B62" s="126">
        <v>697</v>
      </c>
      <c r="C62" s="125" t="s">
        <v>6</v>
      </c>
      <c r="D62" s="188">
        <f t="shared" si="20"/>
        <v>0</v>
      </c>
      <c r="E62" s="159"/>
      <c r="F62" s="159"/>
      <c r="G62" s="159"/>
      <c r="H62" s="159"/>
      <c r="I62" s="159"/>
      <c r="J62" s="159"/>
      <c r="K62" s="159"/>
      <c r="L62" s="159"/>
    </row>
    <row r="63" spans="1:12" ht="15.75" customHeight="1">
      <c r="A63" s="123">
        <v>329</v>
      </c>
      <c r="B63" s="124"/>
      <c r="C63" s="125" t="s">
        <v>7</v>
      </c>
      <c r="D63" s="188">
        <f t="shared" si="20"/>
        <v>14713</v>
      </c>
      <c r="E63" s="188">
        <f t="shared" ref="E63:L63" si="22">SUM(E64:E68)</f>
        <v>0</v>
      </c>
      <c r="F63" s="188">
        <f>SUM(F64:F68)</f>
        <v>14713</v>
      </c>
      <c r="G63" s="188">
        <f t="shared" si="22"/>
        <v>0</v>
      </c>
      <c r="H63" s="188">
        <f t="shared" si="22"/>
        <v>0</v>
      </c>
      <c r="I63" s="188">
        <f t="shared" si="22"/>
        <v>0</v>
      </c>
      <c r="J63" s="188">
        <f t="shared" si="22"/>
        <v>0</v>
      </c>
      <c r="K63" s="188">
        <f t="shared" si="22"/>
        <v>0</v>
      </c>
      <c r="L63" s="188">
        <f t="shared" si="22"/>
        <v>0</v>
      </c>
    </row>
    <row r="64" spans="1:12" hidden="1">
      <c r="A64" s="123">
        <v>3292</v>
      </c>
      <c r="B64" s="126">
        <v>698</v>
      </c>
      <c r="C64" s="125" t="s">
        <v>113</v>
      </c>
      <c r="D64" s="188">
        <f t="shared" si="20"/>
        <v>0</v>
      </c>
      <c r="E64" s="159"/>
      <c r="F64" s="159"/>
      <c r="G64" s="159"/>
      <c r="H64" s="159"/>
      <c r="I64" s="159"/>
      <c r="J64" s="159"/>
      <c r="K64" s="159"/>
      <c r="L64" s="159"/>
    </row>
    <row r="65" spans="1:12" hidden="1">
      <c r="A65" s="123">
        <v>3293</v>
      </c>
      <c r="B65" s="126">
        <v>699</v>
      </c>
      <c r="C65" s="125" t="s">
        <v>114</v>
      </c>
      <c r="D65" s="188">
        <f t="shared" si="20"/>
        <v>6000</v>
      </c>
      <c r="E65" s="159"/>
      <c r="F65" s="159">
        <v>6000</v>
      </c>
      <c r="G65" s="159"/>
      <c r="H65" s="159"/>
      <c r="I65" s="159"/>
      <c r="J65" s="159"/>
      <c r="K65" s="159"/>
      <c r="L65" s="159"/>
    </row>
    <row r="66" spans="1:12" hidden="1">
      <c r="A66" s="123">
        <v>3294</v>
      </c>
      <c r="B66" s="126">
        <v>700</v>
      </c>
      <c r="C66" s="125" t="s">
        <v>115</v>
      </c>
      <c r="D66" s="188">
        <f t="shared" si="20"/>
        <v>0</v>
      </c>
      <c r="E66" s="159"/>
      <c r="F66" s="159"/>
      <c r="G66" s="159"/>
      <c r="H66" s="159"/>
      <c r="I66" s="159"/>
      <c r="J66" s="159"/>
      <c r="K66" s="159"/>
      <c r="L66" s="159"/>
    </row>
    <row r="67" spans="1:12" hidden="1">
      <c r="A67" s="123">
        <v>3295</v>
      </c>
      <c r="B67" s="126">
        <v>701</v>
      </c>
      <c r="C67" s="125" t="s">
        <v>116</v>
      </c>
      <c r="D67" s="188">
        <f t="shared" si="20"/>
        <v>775</v>
      </c>
      <c r="E67" s="159"/>
      <c r="F67" s="159">
        <v>775</v>
      </c>
      <c r="G67" s="159"/>
      <c r="H67" s="159"/>
      <c r="I67" s="159"/>
      <c r="J67" s="159"/>
      <c r="K67" s="159"/>
      <c r="L67" s="159"/>
    </row>
    <row r="68" spans="1:12" hidden="1">
      <c r="A68" s="123">
        <v>3299</v>
      </c>
      <c r="B68" s="126">
        <v>702</v>
      </c>
      <c r="C68" s="125" t="s">
        <v>7</v>
      </c>
      <c r="D68" s="188">
        <f t="shared" si="20"/>
        <v>7938</v>
      </c>
      <c r="E68" s="159"/>
      <c r="F68" s="159">
        <v>7938</v>
      </c>
      <c r="G68" s="159"/>
      <c r="H68" s="159"/>
      <c r="I68" s="159"/>
      <c r="J68" s="159"/>
      <c r="K68" s="159"/>
      <c r="L68" s="159"/>
    </row>
    <row r="69" spans="1:12" hidden="1">
      <c r="A69" s="123">
        <v>34</v>
      </c>
      <c r="B69" s="124"/>
      <c r="C69" s="125" t="s">
        <v>8</v>
      </c>
      <c r="D69" s="188">
        <f t="shared" si="20"/>
        <v>0</v>
      </c>
      <c r="E69" s="188">
        <f t="shared" ref="E69:L69" si="23">SUM(E70)</f>
        <v>0</v>
      </c>
      <c r="F69" s="188">
        <f t="shared" si="23"/>
        <v>0</v>
      </c>
      <c r="G69" s="188">
        <f t="shared" si="23"/>
        <v>0</v>
      </c>
      <c r="H69" s="188">
        <f t="shared" si="23"/>
        <v>0</v>
      </c>
      <c r="I69" s="188">
        <f t="shared" si="23"/>
        <v>0</v>
      </c>
      <c r="J69" s="188">
        <f t="shared" si="23"/>
        <v>0</v>
      </c>
      <c r="K69" s="188">
        <f t="shared" si="23"/>
        <v>0</v>
      </c>
      <c r="L69" s="188">
        <f t="shared" si="23"/>
        <v>0</v>
      </c>
    </row>
    <row r="70" spans="1:12" hidden="1">
      <c r="A70" s="123">
        <v>343</v>
      </c>
      <c r="B70" s="124"/>
      <c r="C70" s="125" t="s">
        <v>9</v>
      </c>
      <c r="D70" s="188">
        <f t="shared" si="20"/>
        <v>0</v>
      </c>
      <c r="E70" s="188">
        <f t="shared" ref="E70:L70" si="24">SUM(E71:E73)</f>
        <v>0</v>
      </c>
      <c r="F70" s="188">
        <f>SUM(F71:F73)</f>
        <v>0</v>
      </c>
      <c r="G70" s="188">
        <f t="shared" si="24"/>
        <v>0</v>
      </c>
      <c r="H70" s="188">
        <f t="shared" si="24"/>
        <v>0</v>
      </c>
      <c r="I70" s="188">
        <f t="shared" si="24"/>
        <v>0</v>
      </c>
      <c r="J70" s="188">
        <f t="shared" si="24"/>
        <v>0</v>
      </c>
      <c r="K70" s="188">
        <f t="shared" si="24"/>
        <v>0</v>
      </c>
      <c r="L70" s="188">
        <f t="shared" si="24"/>
        <v>0</v>
      </c>
    </row>
    <row r="71" spans="1:12" ht="25.5" hidden="1">
      <c r="A71" s="123">
        <v>3431</v>
      </c>
      <c r="B71" s="126">
        <v>703</v>
      </c>
      <c r="C71" s="125" t="s">
        <v>117</v>
      </c>
      <c r="D71" s="188">
        <f t="shared" si="20"/>
        <v>0</v>
      </c>
      <c r="E71" s="159"/>
      <c r="F71" s="159"/>
      <c r="G71" s="159"/>
      <c r="H71" s="159"/>
      <c r="I71" s="159"/>
      <c r="J71" s="159"/>
      <c r="K71" s="159"/>
      <c r="L71" s="159"/>
    </row>
    <row r="72" spans="1:12" hidden="1">
      <c r="A72" s="123">
        <v>3433</v>
      </c>
      <c r="B72" s="126">
        <v>704</v>
      </c>
      <c r="C72" s="125" t="s">
        <v>118</v>
      </c>
      <c r="D72" s="188">
        <f t="shared" si="20"/>
        <v>0</v>
      </c>
      <c r="E72" s="159"/>
      <c r="F72" s="159"/>
      <c r="G72" s="159"/>
      <c r="H72" s="159"/>
      <c r="I72" s="159"/>
      <c r="J72" s="159"/>
      <c r="K72" s="159"/>
      <c r="L72" s="159"/>
    </row>
    <row r="73" spans="1:12" hidden="1">
      <c r="A73" s="123">
        <v>3434</v>
      </c>
      <c r="B73" s="126">
        <v>705</v>
      </c>
      <c r="C73" s="125" t="s">
        <v>119</v>
      </c>
      <c r="D73" s="188">
        <f t="shared" si="20"/>
        <v>0</v>
      </c>
      <c r="E73" s="159"/>
      <c r="F73" s="159"/>
      <c r="G73" s="159"/>
      <c r="H73" s="159"/>
      <c r="I73" s="159"/>
      <c r="J73" s="159"/>
      <c r="K73" s="159"/>
      <c r="L73" s="159"/>
    </row>
    <row r="74" spans="1:12" hidden="1">
      <c r="A74" s="123"/>
      <c r="B74" s="124"/>
      <c r="C74" s="125"/>
      <c r="D74" s="188"/>
      <c r="E74" s="131"/>
      <c r="F74" s="131"/>
      <c r="G74" s="131"/>
      <c r="H74" s="131"/>
      <c r="I74" s="131"/>
      <c r="J74" s="131"/>
      <c r="K74" s="131"/>
      <c r="L74" s="131"/>
    </row>
    <row r="75" spans="1:12" ht="27" customHeight="1">
      <c r="A75" s="120" t="s">
        <v>64</v>
      </c>
      <c r="B75" s="121"/>
      <c r="C75" s="122" t="s">
        <v>65</v>
      </c>
      <c r="D75" s="187">
        <f t="shared" ref="D75:D92" si="25">SUM(E75:L75)</f>
        <v>489243</v>
      </c>
      <c r="E75" s="187">
        <f t="shared" ref="E75:L75" si="26">SUM(E76)</f>
        <v>0</v>
      </c>
      <c r="F75" s="187">
        <f t="shared" si="26"/>
        <v>489243</v>
      </c>
      <c r="G75" s="187">
        <f t="shared" si="26"/>
        <v>0</v>
      </c>
      <c r="H75" s="187">
        <f t="shared" si="26"/>
        <v>0</v>
      </c>
      <c r="I75" s="187">
        <f t="shared" si="26"/>
        <v>0</v>
      </c>
      <c r="J75" s="187">
        <f t="shared" si="26"/>
        <v>0</v>
      </c>
      <c r="K75" s="187">
        <f t="shared" si="26"/>
        <v>0</v>
      </c>
      <c r="L75" s="187">
        <f t="shared" si="26"/>
        <v>0</v>
      </c>
    </row>
    <row r="76" spans="1:12">
      <c r="A76" s="123">
        <v>3</v>
      </c>
      <c r="B76" s="124"/>
      <c r="C76" s="125" t="s">
        <v>61</v>
      </c>
      <c r="D76" s="188">
        <f t="shared" si="25"/>
        <v>489243</v>
      </c>
      <c r="E76" s="188">
        <f>SUM(E77,)</f>
        <v>0</v>
      </c>
      <c r="F76" s="188">
        <f t="shared" ref="F76:L76" si="27">SUM(F77,)</f>
        <v>489243</v>
      </c>
      <c r="G76" s="188">
        <f t="shared" si="27"/>
        <v>0</v>
      </c>
      <c r="H76" s="188">
        <f t="shared" si="27"/>
        <v>0</v>
      </c>
      <c r="I76" s="188">
        <f t="shared" si="27"/>
        <v>0</v>
      </c>
      <c r="J76" s="188">
        <f t="shared" si="27"/>
        <v>0</v>
      </c>
      <c r="K76" s="188">
        <f t="shared" si="27"/>
        <v>0</v>
      </c>
      <c r="L76" s="188">
        <f t="shared" si="27"/>
        <v>0</v>
      </c>
    </row>
    <row r="77" spans="1:12">
      <c r="A77" s="123">
        <v>32</v>
      </c>
      <c r="B77" s="124"/>
      <c r="C77" s="125" t="s">
        <v>2</v>
      </c>
      <c r="D77" s="188">
        <f t="shared" si="25"/>
        <v>489243</v>
      </c>
      <c r="E77" s="188">
        <f t="shared" ref="E77:L77" si="28">SUM(E78,E80,E84,E90)</f>
        <v>0</v>
      </c>
      <c r="F77" s="188">
        <f>SUM(F78,F80,F84,F90)</f>
        <v>489243</v>
      </c>
      <c r="G77" s="188">
        <f t="shared" si="28"/>
        <v>0</v>
      </c>
      <c r="H77" s="188">
        <f t="shared" si="28"/>
        <v>0</v>
      </c>
      <c r="I77" s="188">
        <f t="shared" si="28"/>
        <v>0</v>
      </c>
      <c r="J77" s="188">
        <f t="shared" si="28"/>
        <v>0</v>
      </c>
      <c r="K77" s="188">
        <f t="shared" si="28"/>
        <v>0</v>
      </c>
      <c r="L77" s="188">
        <f t="shared" si="28"/>
        <v>0</v>
      </c>
    </row>
    <row r="78" spans="1:12">
      <c r="A78" s="123">
        <v>321</v>
      </c>
      <c r="B78" s="124"/>
      <c r="C78" s="125" t="s">
        <v>4</v>
      </c>
      <c r="D78" s="188">
        <f t="shared" si="25"/>
        <v>165000</v>
      </c>
      <c r="E78" s="188">
        <f t="shared" ref="E78:L78" si="29">SUM(E79)</f>
        <v>0</v>
      </c>
      <c r="F78" s="188">
        <f t="shared" si="29"/>
        <v>165000</v>
      </c>
      <c r="G78" s="188">
        <f t="shared" si="29"/>
        <v>0</v>
      </c>
      <c r="H78" s="188">
        <f t="shared" si="29"/>
        <v>0</v>
      </c>
      <c r="I78" s="188">
        <f t="shared" si="29"/>
        <v>0</v>
      </c>
      <c r="J78" s="188">
        <f t="shared" si="29"/>
        <v>0</v>
      </c>
      <c r="K78" s="188">
        <f t="shared" si="29"/>
        <v>0</v>
      </c>
      <c r="L78" s="188">
        <f t="shared" si="29"/>
        <v>0</v>
      </c>
    </row>
    <row r="79" spans="1:12" ht="25.5" hidden="1">
      <c r="A79" s="123">
        <v>3212</v>
      </c>
      <c r="B79" s="126">
        <v>707</v>
      </c>
      <c r="C79" s="125" t="s">
        <v>120</v>
      </c>
      <c r="D79" s="188">
        <f t="shared" si="25"/>
        <v>165000</v>
      </c>
      <c r="E79" s="159"/>
      <c r="F79" s="159">
        <v>165000</v>
      </c>
      <c r="G79" s="159"/>
      <c r="H79" s="159"/>
      <c r="I79" s="159"/>
      <c r="J79" s="159"/>
      <c r="K79" s="159"/>
      <c r="L79" s="159"/>
    </row>
    <row r="80" spans="1:12">
      <c r="A80" s="123">
        <v>322</v>
      </c>
      <c r="B80" s="124"/>
      <c r="C80" s="125" t="s">
        <v>5</v>
      </c>
      <c r="D80" s="188">
        <f t="shared" si="25"/>
        <v>221459</v>
      </c>
      <c r="E80" s="188">
        <f>SUM(E81:E83)</f>
        <v>0</v>
      </c>
      <c r="F80" s="188">
        <f t="shared" ref="F80:L80" si="30">SUM(F81:F83)</f>
        <v>221459</v>
      </c>
      <c r="G80" s="188">
        <f t="shared" si="30"/>
        <v>0</v>
      </c>
      <c r="H80" s="188">
        <f t="shared" si="30"/>
        <v>0</v>
      </c>
      <c r="I80" s="188">
        <f t="shared" si="30"/>
        <v>0</v>
      </c>
      <c r="J80" s="188">
        <f t="shared" si="30"/>
        <v>0</v>
      </c>
      <c r="K80" s="188">
        <f t="shared" si="30"/>
        <v>0</v>
      </c>
      <c r="L80" s="188">
        <f t="shared" si="30"/>
        <v>0</v>
      </c>
    </row>
    <row r="81" spans="1:12" ht="15" hidden="1" customHeight="1">
      <c r="A81" s="123">
        <v>3221</v>
      </c>
      <c r="B81" s="124">
        <v>708</v>
      </c>
      <c r="C81" s="125" t="s">
        <v>101</v>
      </c>
      <c r="D81" s="188">
        <f t="shared" si="25"/>
        <v>0</v>
      </c>
      <c r="E81" s="159"/>
      <c r="F81" s="159"/>
      <c r="G81" s="159"/>
      <c r="H81" s="159"/>
      <c r="I81" s="159"/>
      <c r="J81" s="159"/>
      <c r="K81" s="159"/>
      <c r="L81" s="159"/>
    </row>
    <row r="82" spans="1:12" hidden="1">
      <c r="A82" s="123">
        <v>3222</v>
      </c>
      <c r="B82" s="126">
        <v>709</v>
      </c>
      <c r="C82" s="125" t="s">
        <v>102</v>
      </c>
      <c r="D82" s="188">
        <f t="shared" si="25"/>
        <v>0</v>
      </c>
      <c r="E82" s="159"/>
      <c r="F82" s="159"/>
      <c r="G82" s="159"/>
      <c r="H82" s="159"/>
      <c r="I82" s="159"/>
      <c r="J82" s="159"/>
      <c r="K82" s="159"/>
      <c r="L82" s="159"/>
    </row>
    <row r="83" spans="1:12" hidden="1">
      <c r="A83" s="123">
        <v>3223</v>
      </c>
      <c r="B83" s="126">
        <v>710</v>
      </c>
      <c r="C83" s="125" t="s">
        <v>121</v>
      </c>
      <c r="D83" s="188">
        <f t="shared" si="25"/>
        <v>221459</v>
      </c>
      <c r="E83" s="159"/>
      <c r="F83" s="159">
        <v>221459</v>
      </c>
      <c r="G83" s="159"/>
      <c r="H83" s="159"/>
      <c r="I83" s="159"/>
      <c r="J83" s="159"/>
      <c r="K83" s="159"/>
      <c r="L83" s="159"/>
    </row>
    <row r="84" spans="1:12">
      <c r="A84" s="123">
        <v>323</v>
      </c>
      <c r="B84" s="124"/>
      <c r="C84" s="125" t="s">
        <v>3</v>
      </c>
      <c r="D84" s="188">
        <f t="shared" si="25"/>
        <v>102784</v>
      </c>
      <c r="E84" s="188">
        <f t="shared" ref="E84:L84" si="31">SUM(E85:E89)</f>
        <v>0</v>
      </c>
      <c r="F84" s="188">
        <f>SUM(F85:F89)</f>
        <v>102784</v>
      </c>
      <c r="G84" s="188">
        <f t="shared" si="31"/>
        <v>0</v>
      </c>
      <c r="H84" s="188">
        <f t="shared" si="31"/>
        <v>0</v>
      </c>
      <c r="I84" s="188">
        <f t="shared" si="31"/>
        <v>0</v>
      </c>
      <c r="J84" s="188">
        <f t="shared" si="31"/>
        <v>0</v>
      </c>
      <c r="K84" s="188">
        <f t="shared" si="31"/>
        <v>0</v>
      </c>
      <c r="L84" s="188">
        <f t="shared" si="31"/>
        <v>0</v>
      </c>
    </row>
    <row r="85" spans="1:12" ht="13.5" hidden="1" customHeight="1">
      <c r="A85" s="123">
        <v>3232</v>
      </c>
      <c r="B85" s="126">
        <v>711</v>
      </c>
      <c r="C85" s="125" t="s">
        <v>95</v>
      </c>
      <c r="D85" s="188">
        <f t="shared" si="25"/>
        <v>32500</v>
      </c>
      <c r="E85" s="159"/>
      <c r="F85" s="159">
        <v>32500</v>
      </c>
      <c r="G85" s="159"/>
      <c r="H85" s="159"/>
      <c r="I85" s="159"/>
      <c r="J85" s="159"/>
      <c r="K85" s="159"/>
      <c r="L85" s="159"/>
    </row>
    <row r="86" spans="1:12" hidden="1">
      <c r="A86" s="123">
        <v>3234</v>
      </c>
      <c r="B86" s="126">
        <v>712</v>
      </c>
      <c r="C86" s="125" t="s">
        <v>108</v>
      </c>
      <c r="D86" s="188">
        <f t="shared" si="25"/>
        <v>14971</v>
      </c>
      <c r="E86" s="159"/>
      <c r="F86" s="159">
        <v>14971</v>
      </c>
      <c r="G86" s="159"/>
      <c r="H86" s="159"/>
      <c r="I86" s="159"/>
      <c r="J86" s="159"/>
      <c r="K86" s="159"/>
      <c r="L86" s="159"/>
    </row>
    <row r="87" spans="1:12" hidden="1">
      <c r="A87" s="123">
        <v>3235</v>
      </c>
      <c r="B87" s="126">
        <v>713</v>
      </c>
      <c r="C87" s="125" t="s">
        <v>109</v>
      </c>
      <c r="D87" s="188">
        <f t="shared" si="25"/>
        <v>46313</v>
      </c>
      <c r="E87" s="159"/>
      <c r="F87" s="159">
        <v>46313</v>
      </c>
      <c r="G87" s="159"/>
      <c r="H87" s="159"/>
      <c r="I87" s="159"/>
      <c r="J87" s="159"/>
      <c r="K87" s="159"/>
      <c r="L87" s="159"/>
    </row>
    <row r="88" spans="1:12" hidden="1">
      <c r="A88" s="123">
        <v>3236</v>
      </c>
      <c r="B88" s="126">
        <v>714</v>
      </c>
      <c r="C88" s="125" t="s">
        <v>110</v>
      </c>
      <c r="D88" s="188">
        <f t="shared" si="25"/>
        <v>9000</v>
      </c>
      <c r="E88" s="159"/>
      <c r="F88" s="159">
        <v>9000</v>
      </c>
      <c r="G88" s="159"/>
      <c r="H88" s="159"/>
      <c r="I88" s="159"/>
      <c r="J88" s="159"/>
      <c r="K88" s="159"/>
      <c r="L88" s="159"/>
    </row>
    <row r="89" spans="1:12" hidden="1">
      <c r="A89" s="123">
        <v>3239</v>
      </c>
      <c r="B89" s="126">
        <v>715</v>
      </c>
      <c r="C89" s="125" t="s">
        <v>112</v>
      </c>
      <c r="D89" s="188">
        <f t="shared" si="25"/>
        <v>0</v>
      </c>
      <c r="E89" s="159"/>
      <c r="F89" s="159"/>
      <c r="G89" s="159"/>
      <c r="H89" s="159"/>
      <c r="I89" s="159"/>
      <c r="J89" s="159"/>
      <c r="K89" s="159"/>
      <c r="L89" s="159"/>
    </row>
    <row r="90" spans="1:12" hidden="1">
      <c r="A90" s="123">
        <v>329</v>
      </c>
      <c r="B90" s="124"/>
      <c r="C90" s="125" t="s">
        <v>7</v>
      </c>
      <c r="D90" s="188">
        <f t="shared" si="25"/>
        <v>0</v>
      </c>
      <c r="E90" s="188">
        <f>SUM(E91:E92)</f>
        <v>0</v>
      </c>
      <c r="F90" s="188">
        <f t="shared" ref="F90:L90" si="32">SUM(F91:F92)</f>
        <v>0</v>
      </c>
      <c r="G90" s="188">
        <f t="shared" si="32"/>
        <v>0</v>
      </c>
      <c r="H90" s="188">
        <f t="shared" si="32"/>
        <v>0</v>
      </c>
      <c r="I90" s="188">
        <f t="shared" si="32"/>
        <v>0</v>
      </c>
      <c r="J90" s="188">
        <f t="shared" si="32"/>
        <v>0</v>
      </c>
      <c r="K90" s="188">
        <f t="shared" si="32"/>
        <v>0</v>
      </c>
      <c r="L90" s="188">
        <f t="shared" si="32"/>
        <v>0</v>
      </c>
    </row>
    <row r="91" spans="1:12" hidden="1">
      <c r="A91" s="123">
        <v>3292</v>
      </c>
      <c r="B91" s="126">
        <v>716</v>
      </c>
      <c r="C91" s="125" t="s">
        <v>113</v>
      </c>
      <c r="D91" s="188">
        <f t="shared" si="25"/>
        <v>0</v>
      </c>
      <c r="E91" s="159"/>
      <c r="F91" s="159"/>
      <c r="G91" s="159"/>
      <c r="H91" s="159"/>
      <c r="I91" s="159"/>
      <c r="J91" s="159"/>
      <c r="K91" s="159"/>
      <c r="L91" s="159"/>
    </row>
    <row r="92" spans="1:12" hidden="1">
      <c r="A92" s="123">
        <v>3299</v>
      </c>
      <c r="B92" s="126">
        <v>1490</v>
      </c>
      <c r="C92" s="125" t="s">
        <v>7</v>
      </c>
      <c r="D92" s="188">
        <f t="shared" si="25"/>
        <v>0</v>
      </c>
      <c r="E92" s="159"/>
      <c r="F92" s="159"/>
      <c r="G92" s="159"/>
      <c r="H92" s="159"/>
      <c r="I92" s="159"/>
      <c r="J92" s="159"/>
      <c r="K92" s="159"/>
      <c r="L92" s="159"/>
    </row>
    <row r="93" spans="1:12" hidden="1">
      <c r="A93" s="123"/>
      <c r="B93" s="124"/>
      <c r="C93" s="125"/>
      <c r="D93" s="188"/>
      <c r="E93" s="131"/>
      <c r="F93" s="131"/>
      <c r="G93" s="131"/>
      <c r="H93" s="131"/>
      <c r="I93" s="131"/>
      <c r="J93" s="131"/>
      <c r="K93" s="131"/>
      <c r="L93" s="131"/>
    </row>
    <row r="94" spans="1:12" ht="25.5" hidden="1">
      <c r="A94" s="127" t="s">
        <v>122</v>
      </c>
      <c r="B94" s="127"/>
      <c r="C94" s="129" t="s">
        <v>123</v>
      </c>
      <c r="D94" s="189">
        <f t="shared" ref="D94:D107" si="33">SUM(E94:L94)</f>
        <v>0</v>
      </c>
      <c r="E94" s="189">
        <f t="shared" ref="E94:L94" si="34">SUM(E95)</f>
        <v>0</v>
      </c>
      <c r="F94" s="189">
        <f t="shared" si="34"/>
        <v>0</v>
      </c>
      <c r="G94" s="189">
        <f t="shared" si="34"/>
        <v>0</v>
      </c>
      <c r="H94" s="189">
        <f t="shared" si="34"/>
        <v>0</v>
      </c>
      <c r="I94" s="189">
        <f t="shared" si="34"/>
        <v>0</v>
      </c>
      <c r="J94" s="189">
        <f t="shared" si="34"/>
        <v>0</v>
      </c>
      <c r="K94" s="189">
        <f t="shared" si="34"/>
        <v>0</v>
      </c>
      <c r="L94" s="189">
        <f t="shared" si="34"/>
        <v>0</v>
      </c>
    </row>
    <row r="95" spans="1:12" hidden="1">
      <c r="A95" s="123">
        <v>3</v>
      </c>
      <c r="B95" s="124"/>
      <c r="C95" s="125" t="s">
        <v>61</v>
      </c>
      <c r="D95" s="188">
        <f t="shared" si="33"/>
        <v>0</v>
      </c>
      <c r="E95" s="188">
        <f t="shared" ref="E95:L95" si="35">SUM(E96)</f>
        <v>0</v>
      </c>
      <c r="F95" s="188">
        <f t="shared" si="35"/>
        <v>0</v>
      </c>
      <c r="G95" s="188">
        <f t="shared" si="35"/>
        <v>0</v>
      </c>
      <c r="H95" s="188">
        <f t="shared" si="35"/>
        <v>0</v>
      </c>
      <c r="I95" s="188">
        <f t="shared" si="35"/>
        <v>0</v>
      </c>
      <c r="J95" s="188">
        <f t="shared" si="35"/>
        <v>0</v>
      </c>
      <c r="K95" s="188">
        <f t="shared" si="35"/>
        <v>0</v>
      </c>
      <c r="L95" s="188">
        <f t="shared" si="35"/>
        <v>0</v>
      </c>
    </row>
    <row r="96" spans="1:12" hidden="1">
      <c r="A96" s="123">
        <v>32</v>
      </c>
      <c r="B96" s="124"/>
      <c r="C96" s="125" t="s">
        <v>2</v>
      </c>
      <c r="D96" s="188">
        <f t="shared" si="33"/>
        <v>0</v>
      </c>
      <c r="E96" s="188">
        <f t="shared" ref="E96:L96" si="36">SUM(E97,E101,E106)</f>
        <v>0</v>
      </c>
      <c r="F96" s="188">
        <f t="shared" si="36"/>
        <v>0</v>
      </c>
      <c r="G96" s="188">
        <f t="shared" si="36"/>
        <v>0</v>
      </c>
      <c r="H96" s="188">
        <f t="shared" si="36"/>
        <v>0</v>
      </c>
      <c r="I96" s="188">
        <f t="shared" si="36"/>
        <v>0</v>
      </c>
      <c r="J96" s="188">
        <f t="shared" si="36"/>
        <v>0</v>
      </c>
      <c r="K96" s="188">
        <f t="shared" si="36"/>
        <v>0</v>
      </c>
      <c r="L96" s="188">
        <f t="shared" si="36"/>
        <v>0</v>
      </c>
    </row>
    <row r="97" spans="1:12" hidden="1">
      <c r="A97" s="123">
        <v>322</v>
      </c>
      <c r="B97" s="124"/>
      <c r="C97" s="125" t="s">
        <v>5</v>
      </c>
      <c r="D97" s="188">
        <f t="shared" si="33"/>
        <v>0</v>
      </c>
      <c r="E97" s="188">
        <f t="shared" ref="E97:L97" si="37">SUM(E98:E100)</f>
        <v>0</v>
      </c>
      <c r="F97" s="188">
        <f t="shared" si="37"/>
        <v>0</v>
      </c>
      <c r="G97" s="188">
        <f t="shared" si="37"/>
        <v>0</v>
      </c>
      <c r="H97" s="188">
        <f t="shared" si="37"/>
        <v>0</v>
      </c>
      <c r="I97" s="188">
        <f t="shared" si="37"/>
        <v>0</v>
      </c>
      <c r="J97" s="188">
        <f t="shared" si="37"/>
        <v>0</v>
      </c>
      <c r="K97" s="188">
        <f t="shared" si="37"/>
        <v>0</v>
      </c>
      <c r="L97" s="188">
        <f t="shared" si="37"/>
        <v>0</v>
      </c>
    </row>
    <row r="98" spans="1:12" ht="25.5" hidden="1">
      <c r="A98" s="123">
        <v>3221</v>
      </c>
      <c r="B98" s="126">
        <v>718</v>
      </c>
      <c r="C98" s="125" t="s">
        <v>101</v>
      </c>
      <c r="D98" s="188">
        <f t="shared" si="33"/>
        <v>0</v>
      </c>
      <c r="E98" s="159"/>
      <c r="F98" s="159"/>
      <c r="G98" s="159"/>
      <c r="H98" s="159"/>
      <c r="I98" s="159"/>
      <c r="J98" s="159"/>
      <c r="K98" s="159"/>
      <c r="L98" s="159"/>
    </row>
    <row r="99" spans="1:12" hidden="1">
      <c r="A99" s="123">
        <v>3222</v>
      </c>
      <c r="B99" s="126">
        <v>719</v>
      </c>
      <c r="C99" s="125" t="s">
        <v>102</v>
      </c>
      <c r="D99" s="188">
        <f t="shared" si="33"/>
        <v>0</v>
      </c>
      <c r="E99" s="159"/>
      <c r="F99" s="159"/>
      <c r="G99" s="159"/>
      <c r="H99" s="159"/>
      <c r="I99" s="159"/>
      <c r="J99" s="159"/>
      <c r="K99" s="159"/>
      <c r="L99" s="159"/>
    </row>
    <row r="100" spans="1:12" hidden="1">
      <c r="A100" s="123">
        <v>3223</v>
      </c>
      <c r="B100" s="126">
        <v>720</v>
      </c>
      <c r="C100" s="125" t="s">
        <v>121</v>
      </c>
      <c r="D100" s="188">
        <f t="shared" si="33"/>
        <v>0</v>
      </c>
      <c r="E100" s="159"/>
      <c r="F100" s="159"/>
      <c r="G100" s="159"/>
      <c r="H100" s="159"/>
      <c r="I100" s="159"/>
      <c r="J100" s="159"/>
      <c r="K100" s="159"/>
      <c r="L100" s="159"/>
    </row>
    <row r="101" spans="1:12" hidden="1">
      <c r="A101" s="123">
        <v>323</v>
      </c>
      <c r="B101" s="124"/>
      <c r="C101" s="125" t="s">
        <v>3</v>
      </c>
      <c r="D101" s="188">
        <f t="shared" si="33"/>
        <v>0</v>
      </c>
      <c r="E101" s="188">
        <f t="shared" ref="E101:L101" si="38">SUM(E102:E105)</f>
        <v>0</v>
      </c>
      <c r="F101" s="188">
        <f>SUM(F102:F105)</f>
        <v>0</v>
      </c>
      <c r="G101" s="188">
        <f t="shared" si="38"/>
        <v>0</v>
      </c>
      <c r="H101" s="188">
        <f t="shared" si="38"/>
        <v>0</v>
      </c>
      <c r="I101" s="188">
        <f t="shared" si="38"/>
        <v>0</v>
      </c>
      <c r="J101" s="188">
        <f t="shared" si="38"/>
        <v>0</v>
      </c>
      <c r="K101" s="188">
        <f t="shared" si="38"/>
        <v>0</v>
      </c>
      <c r="L101" s="188">
        <f t="shared" si="38"/>
        <v>0</v>
      </c>
    </row>
    <row r="102" spans="1:12" hidden="1">
      <c r="A102" s="123">
        <v>3231</v>
      </c>
      <c r="B102" s="126">
        <v>721</v>
      </c>
      <c r="C102" s="125" t="s">
        <v>106</v>
      </c>
      <c r="D102" s="188">
        <f t="shared" si="33"/>
        <v>0</v>
      </c>
      <c r="E102" s="159"/>
      <c r="F102" s="159"/>
      <c r="G102" s="159"/>
      <c r="H102" s="159"/>
      <c r="I102" s="159"/>
      <c r="J102" s="159"/>
      <c r="K102" s="159"/>
      <c r="L102" s="159"/>
    </row>
    <row r="103" spans="1:12" ht="25.5" hidden="1">
      <c r="A103" s="123">
        <v>3232</v>
      </c>
      <c r="B103" s="126">
        <v>722</v>
      </c>
      <c r="C103" s="125" t="s">
        <v>95</v>
      </c>
      <c r="D103" s="188">
        <f t="shared" si="33"/>
        <v>0</v>
      </c>
      <c r="E103" s="159"/>
      <c r="F103" s="159"/>
      <c r="G103" s="159"/>
      <c r="H103" s="159"/>
      <c r="I103" s="159"/>
      <c r="J103" s="159"/>
      <c r="K103" s="159"/>
      <c r="L103" s="159"/>
    </row>
    <row r="104" spans="1:12" hidden="1">
      <c r="A104" s="123">
        <v>3234</v>
      </c>
      <c r="B104" s="126">
        <v>723</v>
      </c>
      <c r="C104" s="125" t="s">
        <v>108</v>
      </c>
      <c r="D104" s="188">
        <f t="shared" si="33"/>
        <v>0</v>
      </c>
      <c r="E104" s="159"/>
      <c r="F104" s="159"/>
      <c r="G104" s="159"/>
      <c r="H104" s="159"/>
      <c r="I104" s="159"/>
      <c r="J104" s="159"/>
      <c r="K104" s="159"/>
      <c r="L104" s="159"/>
    </row>
    <row r="105" spans="1:12" hidden="1">
      <c r="A105" s="123">
        <v>3236</v>
      </c>
      <c r="B105" s="126">
        <v>724</v>
      </c>
      <c r="C105" s="125" t="s">
        <v>110</v>
      </c>
      <c r="D105" s="188">
        <f t="shared" si="33"/>
        <v>0</v>
      </c>
      <c r="E105" s="159"/>
      <c r="F105" s="159"/>
      <c r="G105" s="159"/>
      <c r="H105" s="159"/>
      <c r="I105" s="159"/>
      <c r="J105" s="159"/>
      <c r="K105" s="159"/>
      <c r="L105" s="159"/>
    </row>
    <row r="106" spans="1:12" hidden="1">
      <c r="A106" s="123">
        <v>329</v>
      </c>
      <c r="B106" s="124"/>
      <c r="C106" s="125" t="s">
        <v>7</v>
      </c>
      <c r="D106" s="188">
        <f t="shared" si="33"/>
        <v>0</v>
      </c>
      <c r="E106" s="188">
        <f t="shared" ref="E106:L106" si="39">SUM(E107)</f>
        <v>0</v>
      </c>
      <c r="F106" s="188">
        <f t="shared" si="39"/>
        <v>0</v>
      </c>
      <c r="G106" s="188">
        <f t="shared" si="39"/>
        <v>0</v>
      </c>
      <c r="H106" s="188">
        <f t="shared" si="39"/>
        <v>0</v>
      </c>
      <c r="I106" s="188">
        <f t="shared" si="39"/>
        <v>0</v>
      </c>
      <c r="J106" s="188">
        <f t="shared" si="39"/>
        <v>0</v>
      </c>
      <c r="K106" s="188">
        <f t="shared" si="39"/>
        <v>0</v>
      </c>
      <c r="L106" s="188">
        <f t="shared" si="39"/>
        <v>0</v>
      </c>
    </row>
    <row r="107" spans="1:12" hidden="1">
      <c r="A107" s="123">
        <v>3299</v>
      </c>
      <c r="B107" s="126">
        <v>725</v>
      </c>
      <c r="C107" s="125" t="s">
        <v>7</v>
      </c>
      <c r="D107" s="188">
        <f t="shared" si="33"/>
        <v>0</v>
      </c>
      <c r="E107" s="190"/>
      <c r="F107" s="190"/>
      <c r="G107" s="190"/>
      <c r="H107" s="190"/>
      <c r="I107" s="190"/>
      <c r="J107" s="190"/>
      <c r="K107" s="190"/>
      <c r="L107" s="190"/>
    </row>
    <row r="108" spans="1:12" hidden="1">
      <c r="A108" s="123"/>
      <c r="B108" s="124"/>
      <c r="C108" s="125"/>
      <c r="D108" s="132"/>
      <c r="E108" s="131"/>
      <c r="F108" s="131"/>
      <c r="G108" s="131"/>
      <c r="H108" s="131"/>
      <c r="I108" s="131"/>
      <c r="J108" s="131"/>
      <c r="K108" s="131"/>
      <c r="L108" s="131"/>
    </row>
    <row r="109" spans="1:12" ht="25.5">
      <c r="A109" s="118" t="s">
        <v>66</v>
      </c>
      <c r="B109" s="133"/>
      <c r="C109" s="134" t="s">
        <v>67</v>
      </c>
      <c r="D109" s="135">
        <f>SUM(E109:L109)</f>
        <v>319558</v>
      </c>
      <c r="E109" s="135">
        <f>SUM(E110)</f>
        <v>0</v>
      </c>
      <c r="F109" s="135">
        <f t="shared" ref="F109:L109" si="40">SUM(F110)</f>
        <v>0</v>
      </c>
      <c r="G109" s="135">
        <f t="shared" si="40"/>
        <v>96478</v>
      </c>
      <c r="H109" s="135">
        <f t="shared" si="40"/>
        <v>4428</v>
      </c>
      <c r="I109" s="135">
        <f t="shared" si="40"/>
        <v>169792</v>
      </c>
      <c r="J109" s="135">
        <f t="shared" si="40"/>
        <v>47660</v>
      </c>
      <c r="K109" s="135">
        <f t="shared" si="40"/>
        <v>1200</v>
      </c>
      <c r="L109" s="135">
        <f t="shared" si="40"/>
        <v>0</v>
      </c>
    </row>
    <row r="110" spans="1:12" ht="27" customHeight="1">
      <c r="A110" s="127" t="s">
        <v>68</v>
      </c>
      <c r="B110" s="136"/>
      <c r="C110" s="129" t="s">
        <v>69</v>
      </c>
      <c r="D110" s="137">
        <f>SUM(E110:L110)</f>
        <v>319558</v>
      </c>
      <c r="E110" s="137">
        <f t="shared" ref="E110:L110" si="41">SUM(E111,E177,E202)</f>
        <v>0</v>
      </c>
      <c r="F110" s="137">
        <f t="shared" si="41"/>
        <v>0</v>
      </c>
      <c r="G110" s="137">
        <f t="shared" si="41"/>
        <v>96478</v>
      </c>
      <c r="H110" s="137">
        <f t="shared" si="41"/>
        <v>4428</v>
      </c>
      <c r="I110" s="137">
        <f t="shared" si="41"/>
        <v>169792</v>
      </c>
      <c r="J110" s="137">
        <f t="shared" si="41"/>
        <v>47660</v>
      </c>
      <c r="K110" s="137">
        <f t="shared" si="41"/>
        <v>1200</v>
      </c>
      <c r="L110" s="137">
        <f t="shared" si="41"/>
        <v>0</v>
      </c>
    </row>
    <row r="111" spans="1:12">
      <c r="A111" s="123">
        <v>3</v>
      </c>
      <c r="B111" s="138"/>
      <c r="C111" s="125" t="s">
        <v>61</v>
      </c>
      <c r="D111" s="139">
        <f>SUM(E111:L111)</f>
        <v>152491</v>
      </c>
      <c r="E111" s="139">
        <f t="shared" ref="E111:L111" si="42">SUM(E112,E123,E156,E174,E164,E171)</f>
        <v>0</v>
      </c>
      <c r="F111" s="139">
        <f t="shared" si="42"/>
        <v>0</v>
      </c>
      <c r="G111" s="139">
        <f t="shared" si="42"/>
        <v>38593</v>
      </c>
      <c r="H111" s="139">
        <f t="shared" si="42"/>
        <v>4428</v>
      </c>
      <c r="I111" s="139">
        <f t="shared" si="42"/>
        <v>60610</v>
      </c>
      <c r="J111" s="139">
        <f t="shared" si="42"/>
        <v>47660</v>
      </c>
      <c r="K111" s="139">
        <f t="shared" si="42"/>
        <v>1200</v>
      </c>
      <c r="L111" s="139">
        <f t="shared" si="42"/>
        <v>0</v>
      </c>
    </row>
    <row r="112" spans="1:12">
      <c r="A112" s="123">
        <v>31</v>
      </c>
      <c r="B112" s="138"/>
      <c r="C112" s="125" t="s">
        <v>10</v>
      </c>
      <c r="D112" s="139">
        <f t="shared" ref="D112:D184" si="43">SUM(E112:L112)</f>
        <v>5872</v>
      </c>
      <c r="E112" s="139">
        <f t="shared" ref="E112:L112" si="44">SUM(E113,E118,E120)</f>
        <v>0</v>
      </c>
      <c r="F112" s="139">
        <f>SUM(F113,F118,F120)</f>
        <v>0</v>
      </c>
      <c r="G112" s="139">
        <f t="shared" si="44"/>
        <v>0</v>
      </c>
      <c r="H112" s="139">
        <f t="shared" si="44"/>
        <v>1972</v>
      </c>
      <c r="I112" s="139">
        <f t="shared" si="44"/>
        <v>3900</v>
      </c>
      <c r="J112" s="139">
        <f t="shared" si="44"/>
        <v>0</v>
      </c>
      <c r="K112" s="139">
        <f t="shared" si="44"/>
        <v>0</v>
      </c>
      <c r="L112" s="139">
        <f t="shared" si="44"/>
        <v>0</v>
      </c>
    </row>
    <row r="113" spans="1:12">
      <c r="A113" s="123">
        <v>311</v>
      </c>
      <c r="B113" s="138"/>
      <c r="C113" s="125" t="s">
        <v>11</v>
      </c>
      <c r="D113" s="139">
        <f t="shared" si="43"/>
        <v>5000</v>
      </c>
      <c r="E113" s="139">
        <f>SUM(E114:E117)</f>
        <v>0</v>
      </c>
      <c r="F113" s="139">
        <f t="shared" ref="F113:L113" si="45">SUM(F114:F117)</f>
        <v>0</v>
      </c>
      <c r="G113" s="139">
        <f t="shared" si="45"/>
        <v>0</v>
      </c>
      <c r="H113" s="139">
        <f t="shared" si="45"/>
        <v>1680</v>
      </c>
      <c r="I113" s="139">
        <f t="shared" si="45"/>
        <v>3320</v>
      </c>
      <c r="J113" s="139">
        <f t="shared" si="45"/>
        <v>0</v>
      </c>
      <c r="K113" s="139">
        <f t="shared" si="45"/>
        <v>0</v>
      </c>
      <c r="L113" s="139">
        <f t="shared" si="45"/>
        <v>0</v>
      </c>
    </row>
    <row r="114" spans="1:12" hidden="1">
      <c r="A114" s="123">
        <v>3111</v>
      </c>
      <c r="B114" s="124">
        <v>771</v>
      </c>
      <c r="C114" s="125" t="s">
        <v>124</v>
      </c>
      <c r="D114" s="139">
        <f t="shared" si="43"/>
        <v>5000</v>
      </c>
      <c r="E114" s="164"/>
      <c r="F114" s="164"/>
      <c r="G114" s="159"/>
      <c r="H114" s="159">
        <v>1680</v>
      </c>
      <c r="I114" s="159">
        <v>3320</v>
      </c>
      <c r="J114" s="159"/>
      <c r="K114" s="159"/>
      <c r="L114" s="159"/>
    </row>
    <row r="115" spans="1:12" hidden="1">
      <c r="A115" s="123">
        <v>3112</v>
      </c>
      <c r="B115" s="138">
        <v>772</v>
      </c>
      <c r="C115" s="165" t="s">
        <v>125</v>
      </c>
      <c r="D115" s="139">
        <f t="shared" si="43"/>
        <v>0</v>
      </c>
      <c r="E115" s="164"/>
      <c r="F115" s="164"/>
      <c r="G115" s="159"/>
      <c r="H115" s="159"/>
      <c r="I115" s="159"/>
      <c r="J115" s="159"/>
      <c r="K115" s="159"/>
      <c r="L115" s="159"/>
    </row>
    <row r="116" spans="1:12" hidden="1">
      <c r="A116" s="123">
        <v>3113</v>
      </c>
      <c r="B116" s="124">
        <v>773</v>
      </c>
      <c r="C116" s="125" t="s">
        <v>126</v>
      </c>
      <c r="D116" s="139">
        <f t="shared" si="43"/>
        <v>0</v>
      </c>
      <c r="E116" s="164"/>
      <c r="F116" s="164"/>
      <c r="G116" s="159"/>
      <c r="H116" s="159"/>
      <c r="I116" s="159"/>
      <c r="J116" s="159"/>
      <c r="K116" s="159"/>
      <c r="L116" s="159"/>
    </row>
    <row r="117" spans="1:12" hidden="1">
      <c r="A117" s="123">
        <v>3114</v>
      </c>
      <c r="B117" s="166"/>
      <c r="C117" s="125" t="s">
        <v>127</v>
      </c>
      <c r="D117" s="139">
        <f t="shared" si="43"/>
        <v>0</v>
      </c>
      <c r="E117" s="164"/>
      <c r="F117" s="164"/>
      <c r="G117" s="159"/>
      <c r="H117" s="159"/>
      <c r="I117" s="159"/>
      <c r="J117" s="159"/>
      <c r="K117" s="159"/>
      <c r="L117" s="159"/>
    </row>
    <row r="118" spans="1:12" hidden="1">
      <c r="A118" s="123">
        <v>312</v>
      </c>
      <c r="B118" s="138"/>
      <c r="C118" s="125" t="s">
        <v>128</v>
      </c>
      <c r="D118" s="139">
        <f t="shared" si="43"/>
        <v>0</v>
      </c>
      <c r="E118" s="139">
        <f t="shared" ref="E118:L118" si="46">SUM(E119)</f>
        <v>0</v>
      </c>
      <c r="F118" s="139">
        <f t="shared" si="46"/>
        <v>0</v>
      </c>
      <c r="G118" s="139">
        <f t="shared" si="46"/>
        <v>0</v>
      </c>
      <c r="H118" s="139">
        <f t="shared" si="46"/>
        <v>0</v>
      </c>
      <c r="I118" s="139">
        <f t="shared" si="46"/>
        <v>0</v>
      </c>
      <c r="J118" s="139">
        <f t="shared" si="46"/>
        <v>0</v>
      </c>
      <c r="K118" s="139">
        <f t="shared" si="46"/>
        <v>0</v>
      </c>
      <c r="L118" s="139">
        <f t="shared" si="46"/>
        <v>0</v>
      </c>
    </row>
    <row r="119" spans="1:12" hidden="1">
      <c r="A119" s="123">
        <v>3121</v>
      </c>
      <c r="B119" s="138">
        <v>774</v>
      </c>
      <c r="C119" s="125" t="s">
        <v>128</v>
      </c>
      <c r="D119" s="139">
        <f t="shared" si="43"/>
        <v>0</v>
      </c>
      <c r="E119" s="164"/>
      <c r="F119" s="164"/>
      <c r="G119" s="167"/>
      <c r="H119" s="167"/>
      <c r="I119" s="167"/>
      <c r="J119" s="167"/>
      <c r="K119" s="167"/>
      <c r="L119" s="167"/>
    </row>
    <row r="120" spans="1:12">
      <c r="A120" s="123">
        <v>313</v>
      </c>
      <c r="B120" s="124"/>
      <c r="C120" s="125" t="s">
        <v>12</v>
      </c>
      <c r="D120" s="139">
        <f>SUM(E120:L120)</f>
        <v>872</v>
      </c>
      <c r="E120" s="139">
        <f t="shared" ref="E120:L120" si="47">SUM(E121:E121)</f>
        <v>0</v>
      </c>
      <c r="F120" s="139">
        <f t="shared" si="47"/>
        <v>0</v>
      </c>
      <c r="G120" s="139">
        <f t="shared" si="47"/>
        <v>0</v>
      </c>
      <c r="H120" s="139">
        <f>SUM(H121:H122)</f>
        <v>292</v>
      </c>
      <c r="I120" s="139">
        <f>SUM(I121:I122)</f>
        <v>580</v>
      </c>
      <c r="J120" s="139">
        <f t="shared" si="47"/>
        <v>0</v>
      </c>
      <c r="K120" s="139">
        <f t="shared" si="47"/>
        <v>0</v>
      </c>
      <c r="L120" s="139">
        <f t="shared" si="47"/>
        <v>0</v>
      </c>
    </row>
    <row r="121" spans="1:12" ht="25.5" hidden="1">
      <c r="A121" s="123">
        <v>3132</v>
      </c>
      <c r="B121" s="124">
        <v>775</v>
      </c>
      <c r="C121" s="125" t="s">
        <v>129</v>
      </c>
      <c r="D121" s="139">
        <f t="shared" si="43"/>
        <v>830</v>
      </c>
      <c r="E121" s="164"/>
      <c r="F121" s="164"/>
      <c r="G121" s="167"/>
      <c r="H121" s="167">
        <v>290</v>
      </c>
      <c r="I121" s="167">
        <v>540</v>
      </c>
      <c r="J121" s="167"/>
      <c r="K121" s="167"/>
      <c r="L121" s="167"/>
    </row>
    <row r="122" spans="1:12" ht="25.5" hidden="1">
      <c r="A122" s="123">
        <v>3133</v>
      </c>
      <c r="B122" s="124"/>
      <c r="C122" s="125" t="s">
        <v>130</v>
      </c>
      <c r="D122" s="139">
        <f t="shared" si="43"/>
        <v>42</v>
      </c>
      <c r="E122" s="164"/>
      <c r="F122" s="164"/>
      <c r="G122" s="167"/>
      <c r="H122" s="167">
        <v>2</v>
      </c>
      <c r="I122" s="167">
        <v>40</v>
      </c>
      <c r="J122" s="167"/>
      <c r="K122" s="167"/>
      <c r="L122" s="167"/>
    </row>
    <row r="123" spans="1:12">
      <c r="A123" s="123">
        <v>32</v>
      </c>
      <c r="B123" s="138">
        <v>0</v>
      </c>
      <c r="C123" s="125" t="s">
        <v>2</v>
      </c>
      <c r="D123" s="139">
        <f t="shared" si="43"/>
        <v>142419</v>
      </c>
      <c r="E123" s="139">
        <f t="shared" ref="E123:L123" si="48">SUM(E124,E129,E136,E148,E146)</f>
        <v>0</v>
      </c>
      <c r="F123" s="139">
        <f>SUM(F124,F129,F136,F148,F146)</f>
        <v>0</v>
      </c>
      <c r="G123" s="139">
        <f t="shared" si="48"/>
        <v>35593</v>
      </c>
      <c r="H123" s="139">
        <f t="shared" si="48"/>
        <v>2456</v>
      </c>
      <c r="I123" s="139">
        <f t="shared" si="48"/>
        <v>56710</v>
      </c>
      <c r="J123" s="139">
        <f t="shared" si="48"/>
        <v>47660</v>
      </c>
      <c r="K123" s="139">
        <f t="shared" si="48"/>
        <v>0</v>
      </c>
      <c r="L123" s="139">
        <f t="shared" si="48"/>
        <v>0</v>
      </c>
    </row>
    <row r="124" spans="1:12">
      <c r="A124" s="123">
        <v>321</v>
      </c>
      <c r="B124" s="138">
        <v>0</v>
      </c>
      <c r="C124" s="125" t="s">
        <v>4</v>
      </c>
      <c r="D124" s="139">
        <f t="shared" si="43"/>
        <v>69484</v>
      </c>
      <c r="E124" s="139">
        <f t="shared" ref="E124:L124" si="49">SUM(E125:E128)</f>
        <v>0</v>
      </c>
      <c r="F124" s="139">
        <f>SUM(F125:F128)</f>
        <v>0</v>
      </c>
      <c r="G124" s="139">
        <f t="shared" si="49"/>
        <v>13800</v>
      </c>
      <c r="H124" s="139">
        <f t="shared" si="49"/>
        <v>124</v>
      </c>
      <c r="I124" s="139">
        <f t="shared" si="49"/>
        <v>9100</v>
      </c>
      <c r="J124" s="139">
        <f t="shared" si="49"/>
        <v>46460</v>
      </c>
      <c r="K124" s="139">
        <f t="shared" si="49"/>
        <v>0</v>
      </c>
      <c r="L124" s="139">
        <f t="shared" si="49"/>
        <v>0</v>
      </c>
    </row>
    <row r="125" spans="1:12" hidden="1">
      <c r="A125" s="123">
        <v>3211</v>
      </c>
      <c r="B125" s="138">
        <v>776</v>
      </c>
      <c r="C125" s="125" t="s">
        <v>98</v>
      </c>
      <c r="D125" s="139">
        <f t="shared" si="43"/>
        <v>68484</v>
      </c>
      <c r="E125" s="164"/>
      <c r="F125" s="164"/>
      <c r="G125" s="167">
        <v>12800</v>
      </c>
      <c r="H125" s="167">
        <v>124</v>
      </c>
      <c r="I125" s="167">
        <v>9100</v>
      </c>
      <c r="J125" s="167">
        <v>46460</v>
      </c>
      <c r="K125" s="167"/>
      <c r="L125" s="167"/>
    </row>
    <row r="126" spans="1:12" ht="25.5" hidden="1">
      <c r="A126" s="123">
        <v>3212</v>
      </c>
      <c r="B126" s="138">
        <v>777</v>
      </c>
      <c r="C126" s="125" t="s">
        <v>120</v>
      </c>
      <c r="D126" s="139">
        <f t="shared" si="43"/>
        <v>0</v>
      </c>
      <c r="E126" s="164"/>
      <c r="F126" s="164"/>
      <c r="G126" s="167"/>
      <c r="H126" s="167"/>
      <c r="I126" s="167"/>
      <c r="J126" s="167"/>
      <c r="K126" s="167"/>
      <c r="L126" s="167"/>
    </row>
    <row r="127" spans="1:12" hidden="1">
      <c r="A127" s="123">
        <v>3213</v>
      </c>
      <c r="B127" s="124">
        <v>778</v>
      </c>
      <c r="C127" s="125" t="s">
        <v>99</v>
      </c>
      <c r="D127" s="139">
        <f t="shared" si="43"/>
        <v>1000</v>
      </c>
      <c r="E127" s="164"/>
      <c r="F127" s="164"/>
      <c r="G127" s="167">
        <v>1000</v>
      </c>
      <c r="H127" s="167"/>
      <c r="I127" s="167"/>
      <c r="J127" s="167"/>
      <c r="K127" s="167"/>
      <c r="L127" s="167"/>
    </row>
    <row r="128" spans="1:12" hidden="1">
      <c r="A128" s="123">
        <v>3214</v>
      </c>
      <c r="B128" s="138">
        <v>779</v>
      </c>
      <c r="C128" s="125" t="s">
        <v>100</v>
      </c>
      <c r="D128" s="139">
        <f t="shared" si="43"/>
        <v>0</v>
      </c>
      <c r="E128" s="164"/>
      <c r="F128" s="164"/>
      <c r="G128" s="167"/>
      <c r="H128" s="167"/>
      <c r="I128" s="167"/>
      <c r="J128" s="167"/>
      <c r="K128" s="167"/>
      <c r="L128" s="167"/>
    </row>
    <row r="129" spans="1:12">
      <c r="A129" s="123">
        <v>322</v>
      </c>
      <c r="B129" s="138"/>
      <c r="C129" s="125" t="s">
        <v>5</v>
      </c>
      <c r="D129" s="139">
        <f t="shared" si="43"/>
        <v>40440</v>
      </c>
      <c r="E129" s="139">
        <f t="shared" ref="E129:L129" si="50">SUM(E130:E135)</f>
        <v>0</v>
      </c>
      <c r="F129" s="139">
        <f>SUM(F130:F135)</f>
        <v>0</v>
      </c>
      <c r="G129" s="139">
        <f t="shared" si="50"/>
        <v>8200</v>
      </c>
      <c r="H129" s="139">
        <f t="shared" si="50"/>
        <v>0</v>
      </c>
      <c r="I129" s="139">
        <f t="shared" si="50"/>
        <v>32240</v>
      </c>
      <c r="J129" s="139">
        <f t="shared" si="50"/>
        <v>0</v>
      </c>
      <c r="K129" s="139">
        <f t="shared" si="50"/>
        <v>0</v>
      </c>
      <c r="L129" s="139">
        <f t="shared" si="50"/>
        <v>0</v>
      </c>
    </row>
    <row r="130" spans="1:12" ht="25.5" hidden="1">
      <c r="A130" s="123">
        <v>3221</v>
      </c>
      <c r="B130" s="138">
        <v>780</v>
      </c>
      <c r="C130" s="125" t="s">
        <v>101</v>
      </c>
      <c r="D130" s="139">
        <f t="shared" si="43"/>
        <v>29370</v>
      </c>
      <c r="E130" s="164"/>
      <c r="F130" s="164"/>
      <c r="G130" s="167">
        <v>600</v>
      </c>
      <c r="H130" s="167"/>
      <c r="I130" s="167">
        <v>28770</v>
      </c>
      <c r="J130" s="167"/>
      <c r="K130" s="167"/>
      <c r="L130" s="167"/>
    </row>
    <row r="131" spans="1:12" hidden="1">
      <c r="A131" s="123">
        <v>3222</v>
      </c>
      <c r="B131" s="138">
        <v>781</v>
      </c>
      <c r="C131" s="125" t="s">
        <v>102</v>
      </c>
      <c r="D131" s="139">
        <f t="shared" si="43"/>
        <v>0</v>
      </c>
      <c r="E131" s="164"/>
      <c r="F131" s="164"/>
      <c r="G131" s="167"/>
      <c r="H131" s="167"/>
      <c r="I131" s="167"/>
      <c r="J131" s="167"/>
      <c r="K131" s="167"/>
      <c r="L131" s="167"/>
    </row>
    <row r="132" spans="1:12" hidden="1">
      <c r="A132" s="123">
        <v>3223</v>
      </c>
      <c r="B132" s="138">
        <v>782</v>
      </c>
      <c r="C132" s="125" t="s">
        <v>121</v>
      </c>
      <c r="D132" s="139">
        <f t="shared" si="43"/>
        <v>0</v>
      </c>
      <c r="E132" s="164"/>
      <c r="F132" s="164"/>
      <c r="G132" s="167"/>
      <c r="H132" s="167"/>
      <c r="I132" s="167"/>
      <c r="J132" s="167"/>
      <c r="K132" s="167"/>
      <c r="L132" s="167"/>
    </row>
    <row r="133" spans="1:12" ht="25.5" hidden="1">
      <c r="A133" s="123">
        <v>3224</v>
      </c>
      <c r="B133" s="138">
        <v>783</v>
      </c>
      <c r="C133" s="125" t="s">
        <v>103</v>
      </c>
      <c r="D133" s="139">
        <f t="shared" si="43"/>
        <v>7300</v>
      </c>
      <c r="E133" s="164"/>
      <c r="F133" s="164"/>
      <c r="G133" s="167">
        <v>7300</v>
      </c>
      <c r="H133" s="167"/>
      <c r="I133" s="167"/>
      <c r="J133" s="167"/>
      <c r="K133" s="167"/>
      <c r="L133" s="167"/>
    </row>
    <row r="134" spans="1:12" hidden="1">
      <c r="A134" s="123">
        <v>3225</v>
      </c>
      <c r="B134" s="124">
        <v>784</v>
      </c>
      <c r="C134" s="125" t="s">
        <v>104</v>
      </c>
      <c r="D134" s="139">
        <f t="shared" si="43"/>
        <v>3770</v>
      </c>
      <c r="E134" s="164"/>
      <c r="F134" s="164"/>
      <c r="G134" s="167">
        <v>300</v>
      </c>
      <c r="H134" s="167"/>
      <c r="I134" s="167">
        <v>3470</v>
      </c>
      <c r="J134" s="167"/>
      <c r="K134" s="167"/>
      <c r="L134" s="167"/>
    </row>
    <row r="135" spans="1:12" hidden="1">
      <c r="A135" s="123">
        <v>3227</v>
      </c>
      <c r="B135" s="138">
        <v>785</v>
      </c>
      <c r="C135" s="125" t="s">
        <v>105</v>
      </c>
      <c r="D135" s="139">
        <f t="shared" si="43"/>
        <v>0</v>
      </c>
      <c r="E135" s="164"/>
      <c r="F135" s="164"/>
      <c r="G135" s="167"/>
      <c r="H135" s="167"/>
      <c r="I135" s="167"/>
      <c r="J135" s="167"/>
      <c r="K135" s="167"/>
      <c r="L135" s="167"/>
    </row>
    <row r="136" spans="1:12">
      <c r="A136" s="123">
        <v>323</v>
      </c>
      <c r="B136" s="138"/>
      <c r="C136" s="125" t="s">
        <v>3</v>
      </c>
      <c r="D136" s="139">
        <f t="shared" si="43"/>
        <v>7420</v>
      </c>
      <c r="E136" s="139">
        <f>SUM(E137:E145)</f>
        <v>0</v>
      </c>
      <c r="F136" s="139">
        <f>SUM(F137:F145)</f>
        <v>0</v>
      </c>
      <c r="G136" s="139">
        <f t="shared" ref="G136:L136" si="51">SUM(G137:G145)</f>
        <v>4250</v>
      </c>
      <c r="H136" s="139">
        <f t="shared" si="51"/>
        <v>1900</v>
      </c>
      <c r="I136" s="139">
        <f t="shared" si="51"/>
        <v>1270</v>
      </c>
      <c r="J136" s="139">
        <f t="shared" si="51"/>
        <v>0</v>
      </c>
      <c r="K136" s="139">
        <f t="shared" si="51"/>
        <v>0</v>
      </c>
      <c r="L136" s="139">
        <f t="shared" si="51"/>
        <v>0</v>
      </c>
    </row>
    <row r="137" spans="1:12" hidden="1">
      <c r="A137" s="123">
        <v>3231</v>
      </c>
      <c r="B137" s="138">
        <v>786</v>
      </c>
      <c r="C137" s="125" t="s">
        <v>106</v>
      </c>
      <c r="D137" s="139">
        <f t="shared" si="43"/>
        <v>900</v>
      </c>
      <c r="E137" s="164"/>
      <c r="F137" s="164"/>
      <c r="G137" s="167">
        <v>900</v>
      </c>
      <c r="H137" s="167"/>
      <c r="I137" s="167"/>
      <c r="J137" s="167"/>
      <c r="K137" s="167"/>
      <c r="L137" s="167"/>
    </row>
    <row r="138" spans="1:12" ht="25.5" hidden="1">
      <c r="A138" s="123">
        <v>3232</v>
      </c>
      <c r="B138" s="138">
        <v>787</v>
      </c>
      <c r="C138" s="125" t="s">
        <v>95</v>
      </c>
      <c r="D138" s="139">
        <f t="shared" si="43"/>
        <v>0</v>
      </c>
      <c r="E138" s="164"/>
      <c r="F138" s="164"/>
      <c r="G138" s="167"/>
      <c r="H138" s="167"/>
      <c r="I138" s="167"/>
      <c r="J138" s="167"/>
      <c r="K138" s="167"/>
      <c r="L138" s="167"/>
    </row>
    <row r="139" spans="1:12" hidden="1">
      <c r="A139" s="123">
        <v>3233</v>
      </c>
      <c r="B139" s="138">
        <v>788</v>
      </c>
      <c r="C139" s="125" t="s">
        <v>107</v>
      </c>
      <c r="D139" s="139">
        <f t="shared" si="43"/>
        <v>0</v>
      </c>
      <c r="E139" s="164"/>
      <c r="F139" s="164"/>
      <c r="G139" s="167"/>
      <c r="H139" s="167"/>
      <c r="I139" s="167"/>
      <c r="J139" s="167"/>
      <c r="K139" s="167"/>
      <c r="L139" s="167"/>
    </row>
    <row r="140" spans="1:12" hidden="1">
      <c r="A140" s="123">
        <v>3234</v>
      </c>
      <c r="B140" s="138">
        <v>789</v>
      </c>
      <c r="C140" s="125" t="s">
        <v>108</v>
      </c>
      <c r="D140" s="139">
        <f t="shared" si="43"/>
        <v>0</v>
      </c>
      <c r="E140" s="164"/>
      <c r="F140" s="164"/>
      <c r="G140" s="167"/>
      <c r="H140" s="167"/>
      <c r="I140" s="167"/>
      <c r="J140" s="167"/>
      <c r="K140" s="167"/>
      <c r="L140" s="167"/>
    </row>
    <row r="141" spans="1:12" hidden="1">
      <c r="A141" s="123">
        <v>3235</v>
      </c>
      <c r="B141" s="138">
        <v>790</v>
      </c>
      <c r="C141" s="125" t="s">
        <v>109</v>
      </c>
      <c r="D141" s="139">
        <f t="shared" si="43"/>
        <v>0</v>
      </c>
      <c r="E141" s="164"/>
      <c r="F141" s="164"/>
      <c r="G141" s="167"/>
      <c r="H141" s="167"/>
      <c r="I141" s="167"/>
      <c r="J141" s="167"/>
      <c r="K141" s="167"/>
      <c r="L141" s="167"/>
    </row>
    <row r="142" spans="1:12" hidden="1">
      <c r="A142" s="123">
        <v>3236</v>
      </c>
      <c r="B142" s="138">
        <v>791</v>
      </c>
      <c r="C142" s="125" t="s">
        <v>110</v>
      </c>
      <c r="D142" s="139">
        <f t="shared" si="43"/>
        <v>0</v>
      </c>
      <c r="E142" s="164"/>
      <c r="F142" s="164"/>
      <c r="G142" s="167"/>
      <c r="H142" s="167"/>
      <c r="I142" s="167"/>
      <c r="J142" s="167"/>
      <c r="K142" s="167"/>
      <c r="L142" s="167"/>
    </row>
    <row r="143" spans="1:12" hidden="1">
      <c r="A143" s="123">
        <v>3237</v>
      </c>
      <c r="B143" s="138">
        <v>792</v>
      </c>
      <c r="C143" s="125" t="s">
        <v>96</v>
      </c>
      <c r="D143" s="139">
        <f t="shared" si="43"/>
        <v>4320</v>
      </c>
      <c r="E143" s="164"/>
      <c r="F143" s="164"/>
      <c r="G143" s="167">
        <v>1150</v>
      </c>
      <c r="H143" s="167">
        <v>1900</v>
      </c>
      <c r="I143" s="167">
        <v>1270</v>
      </c>
      <c r="J143" s="167"/>
      <c r="K143" s="167"/>
      <c r="L143" s="167"/>
    </row>
    <row r="144" spans="1:12" hidden="1">
      <c r="A144" s="123">
        <v>3238</v>
      </c>
      <c r="B144" s="124">
        <v>793</v>
      </c>
      <c r="C144" s="125" t="s">
        <v>111</v>
      </c>
      <c r="D144" s="139">
        <f t="shared" si="43"/>
        <v>0</v>
      </c>
      <c r="E144" s="164"/>
      <c r="F144" s="164"/>
      <c r="G144" s="167"/>
      <c r="H144" s="167"/>
      <c r="I144" s="167"/>
      <c r="J144" s="167"/>
      <c r="K144" s="167"/>
      <c r="L144" s="167"/>
    </row>
    <row r="145" spans="1:12" hidden="1">
      <c r="A145" s="123">
        <v>3239</v>
      </c>
      <c r="B145" s="138">
        <v>794</v>
      </c>
      <c r="C145" s="125" t="s">
        <v>112</v>
      </c>
      <c r="D145" s="139">
        <f t="shared" si="43"/>
        <v>2200</v>
      </c>
      <c r="E145" s="164"/>
      <c r="F145" s="164"/>
      <c r="G145" s="167">
        <v>2200</v>
      </c>
      <c r="H145" s="167"/>
      <c r="I145" s="167"/>
      <c r="J145" s="167"/>
      <c r="K145" s="167"/>
      <c r="L145" s="167"/>
    </row>
    <row r="146" spans="1:12" ht="25.5">
      <c r="A146" s="123">
        <v>324</v>
      </c>
      <c r="B146" s="124"/>
      <c r="C146" s="125" t="s">
        <v>6</v>
      </c>
      <c r="D146" s="139">
        <f t="shared" si="43"/>
        <v>10713</v>
      </c>
      <c r="E146" s="139">
        <f t="shared" ref="E146:L146" si="52">SUM(E147)</f>
        <v>0</v>
      </c>
      <c r="F146" s="139">
        <f t="shared" si="52"/>
        <v>0</v>
      </c>
      <c r="G146" s="139">
        <f t="shared" si="52"/>
        <v>1993</v>
      </c>
      <c r="H146" s="139">
        <f t="shared" si="52"/>
        <v>0</v>
      </c>
      <c r="I146" s="139">
        <f t="shared" si="52"/>
        <v>8720</v>
      </c>
      <c r="J146" s="139">
        <f t="shared" si="52"/>
        <v>0</v>
      </c>
      <c r="K146" s="139">
        <f t="shared" si="52"/>
        <v>0</v>
      </c>
      <c r="L146" s="139">
        <f t="shared" si="52"/>
        <v>0</v>
      </c>
    </row>
    <row r="147" spans="1:12" ht="25.5" hidden="1">
      <c r="A147" s="123">
        <v>3241</v>
      </c>
      <c r="B147" s="138">
        <v>795</v>
      </c>
      <c r="C147" s="125" t="s">
        <v>6</v>
      </c>
      <c r="D147" s="139">
        <f t="shared" si="43"/>
        <v>10713</v>
      </c>
      <c r="E147" s="164"/>
      <c r="F147" s="164"/>
      <c r="G147" s="167">
        <v>1993</v>
      </c>
      <c r="H147" s="167"/>
      <c r="I147" s="167">
        <v>8720</v>
      </c>
      <c r="J147" s="167"/>
      <c r="K147" s="167"/>
      <c r="L147" s="167"/>
    </row>
    <row r="148" spans="1:12">
      <c r="A148" s="123">
        <v>329</v>
      </c>
      <c r="B148" s="138"/>
      <c r="C148" s="125" t="s">
        <v>7</v>
      </c>
      <c r="D148" s="139">
        <f t="shared" si="43"/>
        <v>14362</v>
      </c>
      <c r="E148" s="139">
        <f t="shared" ref="E148:L148" si="53">SUM(E149:E155)</f>
        <v>0</v>
      </c>
      <c r="F148" s="139">
        <f>SUM(F149:F155)</f>
        <v>0</v>
      </c>
      <c r="G148" s="139">
        <f t="shared" si="53"/>
        <v>7350</v>
      </c>
      <c r="H148" s="139">
        <f t="shared" si="53"/>
        <v>432</v>
      </c>
      <c r="I148" s="139">
        <f t="shared" si="53"/>
        <v>5380</v>
      </c>
      <c r="J148" s="139">
        <f t="shared" si="53"/>
        <v>1200</v>
      </c>
      <c r="K148" s="139">
        <f t="shared" si="53"/>
        <v>0</v>
      </c>
      <c r="L148" s="139">
        <f t="shared" si="53"/>
        <v>0</v>
      </c>
    </row>
    <row r="149" spans="1:12" ht="25.5" hidden="1">
      <c r="A149" s="123">
        <v>3291</v>
      </c>
      <c r="B149" s="138">
        <v>1494</v>
      </c>
      <c r="C149" s="125" t="s">
        <v>131</v>
      </c>
      <c r="D149" s="139">
        <f t="shared" si="43"/>
        <v>0</v>
      </c>
      <c r="E149" s="164"/>
      <c r="F149" s="164"/>
      <c r="G149" s="167"/>
      <c r="H149" s="167"/>
      <c r="I149" s="167"/>
      <c r="J149" s="167"/>
      <c r="K149" s="167"/>
      <c r="L149" s="167"/>
    </row>
    <row r="150" spans="1:12" hidden="1">
      <c r="A150" s="123">
        <v>3292</v>
      </c>
      <c r="B150" s="138">
        <v>796</v>
      </c>
      <c r="C150" s="125" t="s">
        <v>113</v>
      </c>
      <c r="D150" s="139">
        <f t="shared" si="43"/>
        <v>0</v>
      </c>
      <c r="E150" s="164"/>
      <c r="F150" s="164"/>
      <c r="G150" s="167"/>
      <c r="H150" s="167"/>
      <c r="I150" s="167"/>
      <c r="J150" s="167"/>
      <c r="K150" s="167"/>
      <c r="L150" s="167"/>
    </row>
    <row r="151" spans="1:12" hidden="1">
      <c r="A151" s="123">
        <v>3293</v>
      </c>
      <c r="B151" s="138">
        <v>797</v>
      </c>
      <c r="C151" s="125" t="s">
        <v>114</v>
      </c>
      <c r="D151" s="139">
        <f t="shared" si="43"/>
        <v>10700</v>
      </c>
      <c r="E151" s="164"/>
      <c r="F151" s="164"/>
      <c r="G151" s="167">
        <v>7100</v>
      </c>
      <c r="H151" s="167"/>
      <c r="I151" s="167">
        <v>3600</v>
      </c>
      <c r="J151" s="167"/>
      <c r="K151" s="167"/>
      <c r="L151" s="167"/>
    </row>
    <row r="152" spans="1:12" hidden="1">
      <c r="A152" s="123">
        <v>3294</v>
      </c>
      <c r="B152" s="138">
        <v>798</v>
      </c>
      <c r="C152" s="165" t="s">
        <v>132</v>
      </c>
      <c r="D152" s="139">
        <f t="shared" si="43"/>
        <v>0</v>
      </c>
      <c r="E152" s="164"/>
      <c r="F152" s="164"/>
      <c r="G152" s="167"/>
      <c r="H152" s="167"/>
      <c r="I152" s="167"/>
      <c r="J152" s="167"/>
      <c r="K152" s="167"/>
      <c r="L152" s="167"/>
    </row>
    <row r="153" spans="1:12" hidden="1">
      <c r="A153" s="123">
        <v>3295</v>
      </c>
      <c r="B153" s="138">
        <v>799</v>
      </c>
      <c r="C153" s="125" t="s">
        <v>116</v>
      </c>
      <c r="D153" s="139">
        <f t="shared" si="43"/>
        <v>0</v>
      </c>
      <c r="E153" s="164"/>
      <c r="F153" s="164"/>
      <c r="G153" s="167"/>
      <c r="H153" s="167"/>
      <c r="I153" s="167"/>
      <c r="J153" s="167"/>
      <c r="K153" s="167"/>
      <c r="L153" s="167"/>
    </row>
    <row r="154" spans="1:12" hidden="1">
      <c r="A154" s="123">
        <v>3296</v>
      </c>
      <c r="B154" s="124">
        <v>800</v>
      </c>
      <c r="C154" s="125" t="s">
        <v>133</v>
      </c>
      <c r="D154" s="139">
        <f t="shared" si="43"/>
        <v>0</v>
      </c>
      <c r="E154" s="164"/>
      <c r="F154" s="164"/>
      <c r="G154" s="167"/>
      <c r="H154" s="167"/>
      <c r="I154" s="167"/>
      <c r="J154" s="167"/>
      <c r="K154" s="167"/>
      <c r="L154" s="167"/>
    </row>
    <row r="155" spans="1:12" hidden="1">
      <c r="A155" s="123">
        <v>3299</v>
      </c>
      <c r="B155" s="124">
        <v>801</v>
      </c>
      <c r="C155" s="125" t="s">
        <v>7</v>
      </c>
      <c r="D155" s="139">
        <f t="shared" si="43"/>
        <v>3662</v>
      </c>
      <c r="E155" s="164"/>
      <c r="F155" s="164"/>
      <c r="G155" s="167">
        <v>250</v>
      </c>
      <c r="H155" s="167">
        <v>432</v>
      </c>
      <c r="I155" s="167">
        <v>1780</v>
      </c>
      <c r="J155" s="167">
        <v>1200</v>
      </c>
      <c r="K155" s="167"/>
      <c r="L155" s="167"/>
    </row>
    <row r="156" spans="1:12">
      <c r="A156" s="123">
        <v>34</v>
      </c>
      <c r="B156" s="138">
        <v>0</v>
      </c>
      <c r="C156" s="125" t="s">
        <v>8</v>
      </c>
      <c r="D156" s="139">
        <f t="shared" si="43"/>
        <v>4200</v>
      </c>
      <c r="E156" s="139">
        <f t="shared" ref="E156:L156" si="54">SUM(E157,E159)</f>
        <v>0</v>
      </c>
      <c r="F156" s="139">
        <f>SUM(F157,F159)</f>
        <v>0</v>
      </c>
      <c r="G156" s="139">
        <f t="shared" si="54"/>
        <v>3000</v>
      </c>
      <c r="H156" s="139">
        <f t="shared" si="54"/>
        <v>0</v>
      </c>
      <c r="I156" s="139">
        <f t="shared" si="54"/>
        <v>0</v>
      </c>
      <c r="J156" s="139">
        <f t="shared" si="54"/>
        <v>0</v>
      </c>
      <c r="K156" s="139">
        <f t="shared" si="54"/>
        <v>1200</v>
      </c>
      <c r="L156" s="139">
        <f t="shared" si="54"/>
        <v>0</v>
      </c>
    </row>
    <row r="157" spans="1:12" hidden="1">
      <c r="A157" s="123">
        <v>342</v>
      </c>
      <c r="B157" s="124"/>
      <c r="C157" s="125" t="s">
        <v>70</v>
      </c>
      <c r="D157" s="139">
        <f t="shared" si="43"/>
        <v>0</v>
      </c>
      <c r="E157" s="139">
        <f t="shared" ref="E157:L157" si="55">SUM(E158)</f>
        <v>0</v>
      </c>
      <c r="F157" s="139">
        <f t="shared" si="55"/>
        <v>0</v>
      </c>
      <c r="G157" s="139">
        <f t="shared" si="55"/>
        <v>0</v>
      </c>
      <c r="H157" s="139">
        <f t="shared" si="55"/>
        <v>0</v>
      </c>
      <c r="I157" s="139">
        <f t="shared" si="55"/>
        <v>0</v>
      </c>
      <c r="J157" s="139">
        <f t="shared" si="55"/>
        <v>0</v>
      </c>
      <c r="K157" s="139">
        <f t="shared" si="55"/>
        <v>0</v>
      </c>
      <c r="L157" s="139">
        <f t="shared" si="55"/>
        <v>0</v>
      </c>
    </row>
    <row r="158" spans="1:12" ht="38.25" hidden="1">
      <c r="A158" s="123">
        <v>3423</v>
      </c>
      <c r="B158" s="138">
        <v>802</v>
      </c>
      <c r="C158" s="125" t="s">
        <v>134</v>
      </c>
      <c r="D158" s="139">
        <f t="shared" si="43"/>
        <v>0</v>
      </c>
      <c r="E158" s="164"/>
      <c r="F158" s="164"/>
      <c r="G158" s="167"/>
      <c r="H158" s="167"/>
      <c r="I158" s="167"/>
      <c r="J158" s="167"/>
      <c r="K158" s="167"/>
      <c r="L158" s="167"/>
    </row>
    <row r="159" spans="1:12">
      <c r="A159" s="123">
        <v>343</v>
      </c>
      <c r="B159" s="138">
        <v>0</v>
      </c>
      <c r="C159" s="125" t="s">
        <v>9</v>
      </c>
      <c r="D159" s="139">
        <f t="shared" si="43"/>
        <v>4200</v>
      </c>
      <c r="E159" s="139">
        <f t="shared" ref="E159:L159" si="56">SUM(E160:E163)</f>
        <v>0</v>
      </c>
      <c r="F159" s="139">
        <f>SUM(F160:F163)</f>
        <v>0</v>
      </c>
      <c r="G159" s="139">
        <f t="shared" si="56"/>
        <v>3000</v>
      </c>
      <c r="H159" s="139">
        <f t="shared" si="56"/>
        <v>0</v>
      </c>
      <c r="I159" s="139">
        <f t="shared" si="56"/>
        <v>0</v>
      </c>
      <c r="J159" s="139">
        <f t="shared" si="56"/>
        <v>0</v>
      </c>
      <c r="K159" s="139">
        <f t="shared" si="56"/>
        <v>1200</v>
      </c>
      <c r="L159" s="139">
        <f t="shared" si="56"/>
        <v>0</v>
      </c>
    </row>
    <row r="160" spans="1:12" ht="25.5" hidden="1">
      <c r="A160" s="123">
        <v>3431</v>
      </c>
      <c r="B160" s="138">
        <v>803</v>
      </c>
      <c r="C160" s="125" t="s">
        <v>117</v>
      </c>
      <c r="D160" s="139">
        <f t="shared" si="43"/>
        <v>4200</v>
      </c>
      <c r="E160" s="164"/>
      <c r="F160" s="164"/>
      <c r="G160" s="167">
        <f>950+2050</f>
        <v>3000</v>
      </c>
      <c r="H160" s="167"/>
      <c r="I160" s="167"/>
      <c r="J160" s="167"/>
      <c r="K160" s="167">
        <v>1200</v>
      </c>
      <c r="L160" s="167"/>
    </row>
    <row r="161" spans="1:12" ht="25.5" hidden="1">
      <c r="A161" s="123">
        <v>3432</v>
      </c>
      <c r="B161" s="138">
        <v>804</v>
      </c>
      <c r="C161" s="125" t="s">
        <v>135</v>
      </c>
      <c r="D161" s="139">
        <f t="shared" si="43"/>
        <v>0</v>
      </c>
      <c r="E161" s="164"/>
      <c r="F161" s="164"/>
      <c r="G161" s="167"/>
      <c r="H161" s="167"/>
      <c r="I161" s="167"/>
      <c r="J161" s="167"/>
      <c r="K161" s="167"/>
      <c r="L161" s="167"/>
    </row>
    <row r="162" spans="1:12" hidden="1">
      <c r="A162" s="123">
        <v>3433</v>
      </c>
      <c r="B162" s="124">
        <v>805</v>
      </c>
      <c r="C162" s="125" t="s">
        <v>118</v>
      </c>
      <c r="D162" s="139">
        <f t="shared" si="43"/>
        <v>0</v>
      </c>
      <c r="E162" s="164"/>
      <c r="F162" s="164"/>
      <c r="G162" s="167"/>
      <c r="H162" s="167"/>
      <c r="I162" s="167"/>
      <c r="J162" s="167"/>
      <c r="K162" s="167"/>
      <c r="L162" s="167"/>
    </row>
    <row r="163" spans="1:12" hidden="1">
      <c r="A163" s="123">
        <v>3434</v>
      </c>
      <c r="B163" s="124">
        <v>806</v>
      </c>
      <c r="C163" s="125" t="s">
        <v>119</v>
      </c>
      <c r="D163" s="139">
        <f t="shared" si="43"/>
        <v>0</v>
      </c>
      <c r="E163" s="164"/>
      <c r="F163" s="164"/>
      <c r="G163" s="167"/>
      <c r="H163" s="167"/>
      <c r="I163" s="167"/>
      <c r="J163" s="167"/>
      <c r="K163" s="167"/>
      <c r="L163" s="167"/>
    </row>
    <row r="164" spans="1:12" ht="25.5" hidden="1">
      <c r="A164" s="123">
        <v>36</v>
      </c>
      <c r="B164" s="138">
        <v>0</v>
      </c>
      <c r="C164" s="125" t="s">
        <v>136</v>
      </c>
      <c r="D164" s="139">
        <f t="shared" si="43"/>
        <v>0</v>
      </c>
      <c r="E164" s="139">
        <f>SUM(E165,E168)</f>
        <v>0</v>
      </c>
      <c r="F164" s="139">
        <f t="shared" ref="F164:L164" si="57">SUM(F165,F168)</f>
        <v>0</v>
      </c>
      <c r="G164" s="139">
        <f t="shared" si="57"/>
        <v>0</v>
      </c>
      <c r="H164" s="139">
        <f t="shared" si="57"/>
        <v>0</v>
      </c>
      <c r="I164" s="139">
        <f t="shared" si="57"/>
        <v>0</v>
      </c>
      <c r="J164" s="139">
        <f t="shared" si="57"/>
        <v>0</v>
      </c>
      <c r="K164" s="139">
        <f t="shared" si="57"/>
        <v>0</v>
      </c>
      <c r="L164" s="139">
        <f t="shared" si="57"/>
        <v>0</v>
      </c>
    </row>
    <row r="165" spans="1:12" ht="25.5" hidden="1">
      <c r="A165" s="123">
        <v>366</v>
      </c>
      <c r="B165" s="138"/>
      <c r="C165" s="125" t="s">
        <v>137</v>
      </c>
      <c r="D165" s="139">
        <f t="shared" si="43"/>
        <v>0</v>
      </c>
      <c r="E165" s="139">
        <f>SUM(E166:E167)</f>
        <v>0</v>
      </c>
      <c r="F165" s="139">
        <f t="shared" ref="F165:L165" si="58">SUM(F166:F167)</f>
        <v>0</v>
      </c>
      <c r="G165" s="139">
        <f t="shared" si="58"/>
        <v>0</v>
      </c>
      <c r="H165" s="139">
        <f t="shared" si="58"/>
        <v>0</v>
      </c>
      <c r="I165" s="139">
        <f t="shared" si="58"/>
        <v>0</v>
      </c>
      <c r="J165" s="139">
        <f t="shared" si="58"/>
        <v>0</v>
      </c>
      <c r="K165" s="139">
        <f t="shared" si="58"/>
        <v>0</v>
      </c>
      <c r="L165" s="139">
        <f t="shared" si="58"/>
        <v>0</v>
      </c>
    </row>
    <row r="166" spans="1:12" ht="25.5" hidden="1">
      <c r="A166" s="123">
        <v>3661</v>
      </c>
      <c r="B166" s="168"/>
      <c r="C166" s="125" t="s">
        <v>138</v>
      </c>
      <c r="D166" s="139">
        <f t="shared" si="43"/>
        <v>0</v>
      </c>
      <c r="E166" s="169"/>
      <c r="F166" s="169"/>
      <c r="G166" s="169"/>
      <c r="H166" s="169"/>
      <c r="I166" s="169"/>
      <c r="J166" s="169"/>
      <c r="K166" s="169"/>
      <c r="L166" s="169"/>
    </row>
    <row r="167" spans="1:12" ht="25.5" hidden="1">
      <c r="A167" s="123">
        <v>3662</v>
      </c>
      <c r="B167" s="168"/>
      <c r="C167" s="125" t="s">
        <v>139</v>
      </c>
      <c r="D167" s="139">
        <f t="shared" si="43"/>
        <v>0</v>
      </c>
      <c r="E167" s="169"/>
      <c r="F167" s="169"/>
      <c r="G167" s="169"/>
      <c r="H167" s="169"/>
      <c r="I167" s="169"/>
      <c r="J167" s="169"/>
      <c r="K167" s="169"/>
      <c r="L167" s="169"/>
    </row>
    <row r="168" spans="1:12" ht="25.5" hidden="1">
      <c r="A168" s="123">
        <v>369</v>
      </c>
      <c r="B168" s="138"/>
      <c r="C168" s="125" t="s">
        <v>140</v>
      </c>
      <c r="D168" s="139">
        <f t="shared" si="43"/>
        <v>0</v>
      </c>
      <c r="E168" s="139">
        <f>SUM(E169:E170)</f>
        <v>0</v>
      </c>
      <c r="F168" s="139">
        <f t="shared" ref="F168:L168" si="59">SUM(F169:F170)</f>
        <v>0</v>
      </c>
      <c r="G168" s="139">
        <f t="shared" si="59"/>
        <v>0</v>
      </c>
      <c r="H168" s="139">
        <f t="shared" si="59"/>
        <v>0</v>
      </c>
      <c r="I168" s="139">
        <f t="shared" si="59"/>
        <v>0</v>
      </c>
      <c r="J168" s="139">
        <f t="shared" si="59"/>
        <v>0</v>
      </c>
      <c r="K168" s="139">
        <f t="shared" si="59"/>
        <v>0</v>
      </c>
      <c r="L168" s="139">
        <f t="shared" si="59"/>
        <v>0</v>
      </c>
    </row>
    <row r="169" spans="1:12" ht="38.25" hidden="1">
      <c r="A169" s="123">
        <v>3693</v>
      </c>
      <c r="B169" s="124">
        <v>807</v>
      </c>
      <c r="C169" s="125" t="s">
        <v>141</v>
      </c>
      <c r="D169" s="139">
        <f t="shared" si="43"/>
        <v>0</v>
      </c>
      <c r="E169" s="164"/>
      <c r="F169" s="164"/>
      <c r="G169" s="167"/>
      <c r="H169" s="167"/>
      <c r="I169" s="167"/>
      <c r="J169" s="167"/>
      <c r="K169" s="167"/>
      <c r="L169" s="167"/>
    </row>
    <row r="170" spans="1:12" ht="38.25" hidden="1">
      <c r="A170" s="123">
        <v>3694</v>
      </c>
      <c r="B170" s="170"/>
      <c r="C170" s="125" t="s">
        <v>142</v>
      </c>
      <c r="D170" s="139">
        <f t="shared" si="43"/>
        <v>0</v>
      </c>
      <c r="E170" s="164"/>
      <c r="F170" s="164"/>
      <c r="G170" s="167"/>
      <c r="H170" s="167"/>
      <c r="I170" s="167"/>
      <c r="J170" s="167"/>
      <c r="K170" s="167"/>
      <c r="L170" s="167"/>
    </row>
    <row r="171" spans="1:12" ht="25.5" hidden="1">
      <c r="A171" s="123">
        <v>37</v>
      </c>
      <c r="B171" s="124"/>
      <c r="C171" s="125" t="s">
        <v>143</v>
      </c>
      <c r="D171" s="139">
        <f t="shared" si="43"/>
        <v>0</v>
      </c>
      <c r="E171" s="139">
        <f>SUM(E172)</f>
        <v>0</v>
      </c>
      <c r="F171" s="139">
        <f t="shared" ref="F171:L172" si="60">SUM(F172)</f>
        <v>0</v>
      </c>
      <c r="G171" s="139">
        <f t="shared" si="60"/>
        <v>0</v>
      </c>
      <c r="H171" s="139">
        <f t="shared" si="60"/>
        <v>0</v>
      </c>
      <c r="I171" s="139">
        <f t="shared" si="60"/>
        <v>0</v>
      </c>
      <c r="J171" s="139">
        <f t="shared" si="60"/>
        <v>0</v>
      </c>
      <c r="K171" s="139">
        <f t="shared" si="60"/>
        <v>0</v>
      </c>
      <c r="L171" s="139">
        <f t="shared" si="60"/>
        <v>0</v>
      </c>
    </row>
    <row r="172" spans="1:12" ht="25.5" hidden="1">
      <c r="A172" s="123">
        <v>372</v>
      </c>
      <c r="B172" s="124"/>
      <c r="C172" s="125" t="s">
        <v>144</v>
      </c>
      <c r="D172" s="139">
        <f t="shared" si="43"/>
        <v>0</v>
      </c>
      <c r="E172" s="139">
        <f>SUM(E173)</f>
        <v>0</v>
      </c>
      <c r="F172" s="139">
        <f t="shared" si="60"/>
        <v>0</v>
      </c>
      <c r="G172" s="139">
        <f t="shared" si="60"/>
        <v>0</v>
      </c>
      <c r="H172" s="139">
        <f t="shared" si="60"/>
        <v>0</v>
      </c>
      <c r="I172" s="139">
        <f t="shared" si="60"/>
        <v>0</v>
      </c>
      <c r="J172" s="139">
        <f t="shared" si="60"/>
        <v>0</v>
      </c>
      <c r="K172" s="139">
        <f t="shared" si="60"/>
        <v>0</v>
      </c>
      <c r="L172" s="139">
        <f t="shared" si="60"/>
        <v>0</v>
      </c>
    </row>
    <row r="173" spans="1:12" ht="25.5" hidden="1">
      <c r="A173" s="123">
        <v>3721</v>
      </c>
      <c r="B173" s="170"/>
      <c r="C173" s="125" t="s">
        <v>145</v>
      </c>
      <c r="D173" s="139">
        <f t="shared" si="43"/>
        <v>0</v>
      </c>
      <c r="E173" s="164"/>
      <c r="F173" s="164"/>
      <c r="G173" s="167"/>
      <c r="H173" s="167"/>
      <c r="I173" s="167"/>
      <c r="J173" s="167"/>
      <c r="K173" s="167"/>
      <c r="L173" s="167"/>
    </row>
    <row r="174" spans="1:12" hidden="1">
      <c r="A174" s="123">
        <v>38</v>
      </c>
      <c r="B174" s="124"/>
      <c r="C174" s="125" t="s">
        <v>146</v>
      </c>
      <c r="D174" s="139">
        <f t="shared" si="43"/>
        <v>0</v>
      </c>
      <c r="E174" s="139">
        <f t="shared" ref="E174:L175" si="61">SUM(E175)</f>
        <v>0</v>
      </c>
      <c r="F174" s="139">
        <f t="shared" si="61"/>
        <v>0</v>
      </c>
      <c r="G174" s="139">
        <f t="shared" si="61"/>
        <v>0</v>
      </c>
      <c r="H174" s="139">
        <f t="shared" si="61"/>
        <v>0</v>
      </c>
      <c r="I174" s="139">
        <f t="shared" si="61"/>
        <v>0</v>
      </c>
      <c r="J174" s="139">
        <f t="shared" si="61"/>
        <v>0</v>
      </c>
      <c r="K174" s="139">
        <f t="shared" si="61"/>
        <v>0</v>
      </c>
      <c r="L174" s="139">
        <f t="shared" si="61"/>
        <v>0</v>
      </c>
    </row>
    <row r="175" spans="1:12" hidden="1">
      <c r="A175" s="123">
        <v>381</v>
      </c>
      <c r="B175" s="138"/>
      <c r="C175" s="125" t="s">
        <v>147</v>
      </c>
      <c r="D175" s="139">
        <f t="shared" si="43"/>
        <v>0</v>
      </c>
      <c r="E175" s="139">
        <f t="shared" si="61"/>
        <v>0</v>
      </c>
      <c r="F175" s="139">
        <f t="shared" si="61"/>
        <v>0</v>
      </c>
      <c r="G175" s="139">
        <f t="shared" si="61"/>
        <v>0</v>
      </c>
      <c r="H175" s="139">
        <f t="shared" si="61"/>
        <v>0</v>
      </c>
      <c r="I175" s="139">
        <f t="shared" si="61"/>
        <v>0</v>
      </c>
      <c r="J175" s="139">
        <f t="shared" si="61"/>
        <v>0</v>
      </c>
      <c r="K175" s="139">
        <f t="shared" si="61"/>
        <v>0</v>
      </c>
      <c r="L175" s="139">
        <f t="shared" si="61"/>
        <v>0</v>
      </c>
    </row>
    <row r="176" spans="1:12" hidden="1">
      <c r="A176" s="123">
        <v>3811</v>
      </c>
      <c r="B176" s="124">
        <v>808</v>
      </c>
      <c r="C176" s="125" t="s">
        <v>148</v>
      </c>
      <c r="D176" s="139">
        <f t="shared" si="43"/>
        <v>0</v>
      </c>
      <c r="E176" s="164"/>
      <c r="F176" s="164"/>
      <c r="G176" s="167"/>
      <c r="H176" s="167"/>
      <c r="I176" s="167"/>
      <c r="J176" s="167"/>
      <c r="K176" s="167"/>
      <c r="L176" s="167"/>
    </row>
    <row r="177" spans="1:13">
      <c r="A177" s="123">
        <v>4</v>
      </c>
      <c r="B177" s="138"/>
      <c r="C177" s="125" t="s">
        <v>58</v>
      </c>
      <c r="D177" s="139">
        <f t="shared" si="43"/>
        <v>167067</v>
      </c>
      <c r="E177" s="139">
        <f>SUM(E181,E178,E199)</f>
        <v>0</v>
      </c>
      <c r="F177" s="139">
        <f t="shared" ref="F177:L177" si="62">SUM(F181,F178,F199)</f>
        <v>0</v>
      </c>
      <c r="G177" s="139">
        <f t="shared" si="62"/>
        <v>57885</v>
      </c>
      <c r="H177" s="139">
        <f t="shared" si="62"/>
        <v>0</v>
      </c>
      <c r="I177" s="139">
        <f t="shared" si="62"/>
        <v>109182</v>
      </c>
      <c r="J177" s="139">
        <f t="shared" si="62"/>
        <v>0</v>
      </c>
      <c r="K177" s="139">
        <f t="shared" si="62"/>
        <v>0</v>
      </c>
      <c r="L177" s="139">
        <f t="shared" si="62"/>
        <v>0</v>
      </c>
    </row>
    <row r="178" spans="1:13" ht="25.5">
      <c r="A178" s="123">
        <v>41</v>
      </c>
      <c r="B178" s="124"/>
      <c r="C178" s="125" t="s">
        <v>71</v>
      </c>
      <c r="D178" s="139">
        <f t="shared" si="43"/>
        <v>4225</v>
      </c>
      <c r="E178" s="139">
        <f t="shared" ref="E178:L179" si="63">SUM(E179)</f>
        <v>0</v>
      </c>
      <c r="F178" s="139">
        <f t="shared" si="63"/>
        <v>0</v>
      </c>
      <c r="G178" s="139">
        <f t="shared" si="63"/>
        <v>1725</v>
      </c>
      <c r="H178" s="139">
        <f t="shared" si="63"/>
        <v>0</v>
      </c>
      <c r="I178" s="139">
        <f t="shared" si="63"/>
        <v>2500</v>
      </c>
      <c r="J178" s="139">
        <f t="shared" si="63"/>
        <v>0</v>
      </c>
      <c r="K178" s="139">
        <f t="shared" si="63"/>
        <v>0</v>
      </c>
      <c r="L178" s="139">
        <f t="shared" si="63"/>
        <v>0</v>
      </c>
    </row>
    <row r="179" spans="1:13">
      <c r="A179" s="123">
        <v>412</v>
      </c>
      <c r="B179" s="138"/>
      <c r="C179" s="125" t="s">
        <v>72</v>
      </c>
      <c r="D179" s="139">
        <f t="shared" si="43"/>
        <v>4225</v>
      </c>
      <c r="E179" s="139">
        <f t="shared" si="63"/>
        <v>0</v>
      </c>
      <c r="F179" s="139">
        <f t="shared" si="63"/>
        <v>0</v>
      </c>
      <c r="G179" s="139">
        <f t="shared" si="63"/>
        <v>1725</v>
      </c>
      <c r="H179" s="139">
        <f t="shared" si="63"/>
        <v>0</v>
      </c>
      <c r="I179" s="139">
        <f t="shared" si="63"/>
        <v>2500</v>
      </c>
      <c r="J179" s="139">
        <f t="shared" si="63"/>
        <v>0</v>
      </c>
      <c r="K179" s="139">
        <f t="shared" si="63"/>
        <v>0</v>
      </c>
      <c r="L179" s="139">
        <f t="shared" si="63"/>
        <v>0</v>
      </c>
    </row>
    <row r="180" spans="1:13" hidden="1">
      <c r="A180" s="123">
        <v>4123</v>
      </c>
      <c r="B180" s="124">
        <v>1495</v>
      </c>
      <c r="C180" s="125" t="s">
        <v>149</v>
      </c>
      <c r="D180" s="139">
        <f t="shared" si="43"/>
        <v>4225</v>
      </c>
      <c r="E180" s="164"/>
      <c r="F180" s="164"/>
      <c r="G180" s="167">
        <v>1725</v>
      </c>
      <c r="H180" s="167"/>
      <c r="I180" s="167">
        <v>2500</v>
      </c>
      <c r="J180" s="167"/>
      <c r="K180" s="167"/>
      <c r="L180" s="167"/>
    </row>
    <row r="181" spans="1:13" ht="25.5">
      <c r="A181" s="123">
        <v>42</v>
      </c>
      <c r="B181" s="124"/>
      <c r="C181" s="125" t="s">
        <v>0</v>
      </c>
      <c r="D181" s="139">
        <f t="shared" si="43"/>
        <v>162842</v>
      </c>
      <c r="E181" s="139">
        <f>SUM(E182,E190,E192,E195,E197)</f>
        <v>0</v>
      </c>
      <c r="F181" s="139">
        <f>SUM(F182,F190,F192,F195,F197)</f>
        <v>0</v>
      </c>
      <c r="G181" s="139">
        <f t="shared" ref="G181:L181" si="64">SUM(G182,G190,G192,G195,G197)</f>
        <v>56160</v>
      </c>
      <c r="H181" s="139">
        <f t="shared" si="64"/>
        <v>0</v>
      </c>
      <c r="I181" s="139">
        <f t="shared" si="64"/>
        <v>106682</v>
      </c>
      <c r="J181" s="139">
        <f t="shared" si="64"/>
        <v>0</v>
      </c>
      <c r="K181" s="139">
        <f t="shared" si="64"/>
        <v>0</v>
      </c>
      <c r="L181" s="139">
        <f t="shared" si="64"/>
        <v>0</v>
      </c>
      <c r="M181" s="140"/>
    </row>
    <row r="182" spans="1:13">
      <c r="A182" s="123">
        <v>422</v>
      </c>
      <c r="B182" s="124"/>
      <c r="C182" s="125" t="s">
        <v>1</v>
      </c>
      <c r="D182" s="139">
        <f t="shared" si="43"/>
        <v>148955</v>
      </c>
      <c r="E182" s="139">
        <f t="shared" ref="E182:L182" si="65">SUM(E183:E189)</f>
        <v>0</v>
      </c>
      <c r="F182" s="139">
        <f>SUM(F183:F189)</f>
        <v>0</v>
      </c>
      <c r="G182" s="139">
        <f t="shared" si="65"/>
        <v>53895</v>
      </c>
      <c r="H182" s="139">
        <f t="shared" si="65"/>
        <v>0</v>
      </c>
      <c r="I182" s="139">
        <f t="shared" si="65"/>
        <v>95060</v>
      </c>
      <c r="J182" s="139">
        <f t="shared" si="65"/>
        <v>0</v>
      </c>
      <c r="K182" s="139">
        <f t="shared" si="65"/>
        <v>0</v>
      </c>
      <c r="L182" s="139">
        <f t="shared" si="65"/>
        <v>0</v>
      </c>
    </row>
    <row r="183" spans="1:13" hidden="1">
      <c r="A183" s="123">
        <v>4221</v>
      </c>
      <c r="B183" s="138">
        <v>809</v>
      </c>
      <c r="C183" s="125" t="s">
        <v>86</v>
      </c>
      <c r="D183" s="139">
        <f t="shared" si="43"/>
        <v>143335</v>
      </c>
      <c r="E183" s="164"/>
      <c r="F183" s="164"/>
      <c r="G183" s="167">
        <v>53895</v>
      </c>
      <c r="H183" s="167"/>
      <c r="I183" s="167">
        <v>89440</v>
      </c>
      <c r="J183" s="167"/>
      <c r="K183" s="167"/>
      <c r="L183" s="167"/>
    </row>
    <row r="184" spans="1:13" hidden="1">
      <c r="A184" s="123">
        <v>4222</v>
      </c>
      <c r="B184" s="138">
        <v>810</v>
      </c>
      <c r="C184" s="125" t="s">
        <v>87</v>
      </c>
      <c r="D184" s="139">
        <f t="shared" si="43"/>
        <v>0</v>
      </c>
      <c r="E184" s="164"/>
      <c r="F184" s="164"/>
      <c r="G184" s="167"/>
      <c r="H184" s="167"/>
      <c r="I184" s="167"/>
      <c r="J184" s="167"/>
      <c r="K184" s="167"/>
      <c r="L184" s="167"/>
    </row>
    <row r="185" spans="1:13" hidden="1">
      <c r="A185" s="123">
        <v>4223</v>
      </c>
      <c r="B185" s="138">
        <v>811</v>
      </c>
      <c r="C185" s="125" t="s">
        <v>88</v>
      </c>
      <c r="D185" s="139">
        <f t="shared" ref="D185:D205" si="66">SUM(E185:L185)</f>
        <v>0</v>
      </c>
      <c r="E185" s="164"/>
      <c r="F185" s="164"/>
      <c r="G185" s="167"/>
      <c r="H185" s="167"/>
      <c r="I185" s="167"/>
      <c r="J185" s="167"/>
      <c r="K185" s="167"/>
      <c r="L185" s="167"/>
    </row>
    <row r="186" spans="1:13" hidden="1">
      <c r="A186" s="123">
        <v>4224</v>
      </c>
      <c r="B186" s="138">
        <v>812</v>
      </c>
      <c r="C186" s="125" t="s">
        <v>150</v>
      </c>
      <c r="D186" s="139">
        <f t="shared" si="66"/>
        <v>0</v>
      </c>
      <c r="E186" s="164"/>
      <c r="F186" s="164"/>
      <c r="G186" s="167"/>
      <c r="H186" s="167"/>
      <c r="I186" s="167"/>
      <c r="J186" s="167"/>
      <c r="K186" s="167"/>
      <c r="L186" s="167"/>
    </row>
    <row r="187" spans="1:13" hidden="1">
      <c r="A187" s="123">
        <v>4225</v>
      </c>
      <c r="B187" s="138">
        <v>813</v>
      </c>
      <c r="C187" s="125" t="s">
        <v>151</v>
      </c>
      <c r="D187" s="139">
        <f t="shared" si="66"/>
        <v>0</v>
      </c>
      <c r="E187" s="164"/>
      <c r="F187" s="164"/>
      <c r="G187" s="167"/>
      <c r="H187" s="167"/>
      <c r="I187" s="167"/>
      <c r="J187" s="167"/>
      <c r="K187" s="167"/>
      <c r="L187" s="167"/>
    </row>
    <row r="188" spans="1:13" hidden="1">
      <c r="A188" s="123">
        <v>4226</v>
      </c>
      <c r="B188" s="138">
        <v>814</v>
      </c>
      <c r="C188" s="125" t="s">
        <v>89</v>
      </c>
      <c r="D188" s="139">
        <f t="shared" si="66"/>
        <v>0</v>
      </c>
      <c r="E188" s="164"/>
      <c r="F188" s="164"/>
      <c r="G188" s="167"/>
      <c r="H188" s="167"/>
      <c r="I188" s="167"/>
      <c r="J188" s="167"/>
      <c r="K188" s="167"/>
      <c r="L188" s="167"/>
    </row>
    <row r="189" spans="1:13" ht="25.5" hidden="1">
      <c r="A189" s="123">
        <v>4227</v>
      </c>
      <c r="B189" s="138">
        <v>815</v>
      </c>
      <c r="C189" s="125" t="s">
        <v>90</v>
      </c>
      <c r="D189" s="139">
        <f t="shared" si="66"/>
        <v>5620</v>
      </c>
      <c r="E189" s="164"/>
      <c r="F189" s="164"/>
      <c r="G189" s="167"/>
      <c r="H189" s="167"/>
      <c r="I189" s="167">
        <v>5620</v>
      </c>
      <c r="J189" s="167"/>
      <c r="K189" s="167"/>
      <c r="L189" s="167"/>
    </row>
    <row r="190" spans="1:13" hidden="1">
      <c r="A190" s="123">
        <v>423</v>
      </c>
      <c r="B190" s="124"/>
      <c r="C190" s="125" t="s">
        <v>91</v>
      </c>
      <c r="D190" s="139">
        <f t="shared" si="66"/>
        <v>0</v>
      </c>
      <c r="E190" s="139">
        <f t="shared" ref="E190:L190" si="67">SUM(E191)</f>
        <v>0</v>
      </c>
      <c r="F190" s="139">
        <f t="shared" si="67"/>
        <v>0</v>
      </c>
      <c r="G190" s="139">
        <f t="shared" si="67"/>
        <v>0</v>
      </c>
      <c r="H190" s="139">
        <f t="shared" si="67"/>
        <v>0</v>
      </c>
      <c r="I190" s="139">
        <f t="shared" si="67"/>
        <v>0</v>
      </c>
      <c r="J190" s="139">
        <f t="shared" si="67"/>
        <v>0</v>
      </c>
      <c r="K190" s="139">
        <f t="shared" si="67"/>
        <v>0</v>
      </c>
      <c r="L190" s="139">
        <f t="shared" si="67"/>
        <v>0</v>
      </c>
    </row>
    <row r="191" spans="1:13" ht="25.5" hidden="1">
      <c r="A191" s="123">
        <v>4231</v>
      </c>
      <c r="B191" s="138">
        <v>816</v>
      </c>
      <c r="C191" s="125" t="s">
        <v>92</v>
      </c>
      <c r="D191" s="139">
        <f t="shared" si="66"/>
        <v>0</v>
      </c>
      <c r="E191" s="164"/>
      <c r="F191" s="164"/>
      <c r="G191" s="167"/>
      <c r="H191" s="167"/>
      <c r="I191" s="167"/>
      <c r="J191" s="167"/>
      <c r="K191" s="167"/>
      <c r="L191" s="167"/>
    </row>
    <row r="192" spans="1:13" ht="25.5">
      <c r="A192" s="123">
        <v>424</v>
      </c>
      <c r="B192" s="124"/>
      <c r="C192" s="125" t="s">
        <v>13</v>
      </c>
      <c r="D192" s="139">
        <f>SUM(E192:L192)</f>
        <v>13887</v>
      </c>
      <c r="E192" s="139">
        <f t="shared" ref="E192:L192" si="68">SUM(E193)</f>
        <v>0</v>
      </c>
      <c r="F192" s="139">
        <f t="shared" si="68"/>
        <v>0</v>
      </c>
      <c r="G192" s="139">
        <f>SUM(G193:G194)</f>
        <v>2265</v>
      </c>
      <c r="H192" s="139">
        <f t="shared" si="68"/>
        <v>0</v>
      </c>
      <c r="I192" s="139">
        <f t="shared" si="68"/>
        <v>11622</v>
      </c>
      <c r="J192" s="139">
        <f t="shared" si="68"/>
        <v>0</v>
      </c>
      <c r="K192" s="139">
        <f t="shared" si="68"/>
        <v>0</v>
      </c>
      <c r="L192" s="139">
        <f t="shared" si="68"/>
        <v>0</v>
      </c>
    </row>
    <row r="193" spans="1:12" hidden="1">
      <c r="A193" s="123">
        <v>4241</v>
      </c>
      <c r="B193" s="138">
        <v>817</v>
      </c>
      <c r="C193" s="125" t="s">
        <v>152</v>
      </c>
      <c r="D193" s="139">
        <f>SUM(E193:L193)</f>
        <v>11642</v>
      </c>
      <c r="E193" s="164"/>
      <c r="F193" s="164"/>
      <c r="G193" s="167">
        <v>20</v>
      </c>
      <c r="H193" s="167"/>
      <c r="I193" s="167">
        <v>11622</v>
      </c>
      <c r="J193" s="167"/>
      <c r="K193" s="167"/>
      <c r="L193" s="167"/>
    </row>
    <row r="194" spans="1:12" hidden="1">
      <c r="A194" s="123">
        <v>4242</v>
      </c>
      <c r="B194" s="138"/>
      <c r="C194" s="125" t="s">
        <v>153</v>
      </c>
      <c r="D194" s="139">
        <f t="shared" si="66"/>
        <v>2245</v>
      </c>
      <c r="E194" s="164"/>
      <c r="F194" s="164"/>
      <c r="G194" s="167">
        <v>2245</v>
      </c>
      <c r="H194" s="167"/>
      <c r="I194" s="167"/>
      <c r="J194" s="167"/>
      <c r="K194" s="167"/>
      <c r="L194" s="167"/>
    </row>
    <row r="195" spans="1:12" hidden="1">
      <c r="A195" s="123">
        <v>425</v>
      </c>
      <c r="B195" s="124"/>
      <c r="C195" s="125" t="s">
        <v>154</v>
      </c>
      <c r="D195" s="139">
        <f t="shared" si="66"/>
        <v>0</v>
      </c>
      <c r="E195" s="139">
        <f t="shared" ref="E195:L195" si="69">SUM(E196)</f>
        <v>0</v>
      </c>
      <c r="F195" s="139">
        <f t="shared" si="69"/>
        <v>0</v>
      </c>
      <c r="G195" s="139">
        <f t="shared" si="69"/>
        <v>0</v>
      </c>
      <c r="H195" s="139">
        <f t="shared" si="69"/>
        <v>0</v>
      </c>
      <c r="I195" s="139">
        <f t="shared" si="69"/>
        <v>0</v>
      </c>
      <c r="J195" s="139">
        <f t="shared" si="69"/>
        <v>0</v>
      </c>
      <c r="K195" s="139">
        <f t="shared" si="69"/>
        <v>0</v>
      </c>
      <c r="L195" s="139">
        <f t="shared" si="69"/>
        <v>0</v>
      </c>
    </row>
    <row r="196" spans="1:12" hidden="1">
      <c r="A196" s="123">
        <v>4251</v>
      </c>
      <c r="B196" s="138">
        <v>818</v>
      </c>
      <c r="C196" s="125" t="s">
        <v>155</v>
      </c>
      <c r="D196" s="139">
        <f t="shared" si="66"/>
        <v>0</v>
      </c>
      <c r="E196" s="164"/>
      <c r="F196" s="164"/>
      <c r="G196" s="167"/>
      <c r="H196" s="167"/>
      <c r="I196" s="167"/>
      <c r="J196" s="167"/>
      <c r="K196" s="167"/>
      <c r="L196" s="167"/>
    </row>
    <row r="197" spans="1:12" hidden="1">
      <c r="A197" s="123">
        <v>426</v>
      </c>
      <c r="B197" s="124"/>
      <c r="C197" s="125" t="s">
        <v>156</v>
      </c>
      <c r="D197" s="139">
        <f t="shared" si="66"/>
        <v>0</v>
      </c>
      <c r="E197" s="139">
        <f t="shared" ref="E197:L197" si="70">SUM(E198)</f>
        <v>0</v>
      </c>
      <c r="F197" s="139">
        <f t="shared" si="70"/>
        <v>0</v>
      </c>
      <c r="G197" s="139">
        <f t="shared" si="70"/>
        <v>0</v>
      </c>
      <c r="H197" s="139">
        <f t="shared" si="70"/>
        <v>0</v>
      </c>
      <c r="I197" s="139">
        <f t="shared" si="70"/>
        <v>0</v>
      </c>
      <c r="J197" s="139">
        <f t="shared" si="70"/>
        <v>0</v>
      </c>
      <c r="K197" s="139">
        <f t="shared" si="70"/>
        <v>0</v>
      </c>
      <c r="L197" s="139">
        <f t="shared" si="70"/>
        <v>0</v>
      </c>
    </row>
    <row r="198" spans="1:12" hidden="1">
      <c r="A198" s="123">
        <v>4262</v>
      </c>
      <c r="B198" s="138">
        <v>819</v>
      </c>
      <c r="C198" s="125" t="s">
        <v>157</v>
      </c>
      <c r="D198" s="139">
        <f t="shared" si="66"/>
        <v>0</v>
      </c>
      <c r="E198" s="164"/>
      <c r="F198" s="164"/>
      <c r="G198" s="167"/>
      <c r="H198" s="167"/>
      <c r="I198" s="167"/>
      <c r="J198" s="167"/>
      <c r="K198" s="167"/>
      <c r="L198" s="167"/>
    </row>
    <row r="199" spans="1:12" ht="25.5" hidden="1">
      <c r="A199" s="123">
        <v>45</v>
      </c>
      <c r="B199" s="138"/>
      <c r="C199" s="125" t="s">
        <v>158</v>
      </c>
      <c r="D199" s="139">
        <f t="shared" si="66"/>
        <v>0</v>
      </c>
      <c r="E199" s="139">
        <f>SUM(E200)</f>
        <v>0</v>
      </c>
      <c r="F199" s="139">
        <f t="shared" ref="F199:L200" si="71">SUM(F200)</f>
        <v>0</v>
      </c>
      <c r="G199" s="139">
        <f t="shared" si="71"/>
        <v>0</v>
      </c>
      <c r="H199" s="139">
        <f t="shared" si="71"/>
        <v>0</v>
      </c>
      <c r="I199" s="139">
        <f t="shared" si="71"/>
        <v>0</v>
      </c>
      <c r="J199" s="139">
        <f t="shared" si="71"/>
        <v>0</v>
      </c>
      <c r="K199" s="139">
        <f t="shared" si="71"/>
        <v>0</v>
      </c>
      <c r="L199" s="139">
        <f t="shared" si="71"/>
        <v>0</v>
      </c>
    </row>
    <row r="200" spans="1:12" ht="15" hidden="1" customHeight="1">
      <c r="A200" s="123">
        <v>452</v>
      </c>
      <c r="B200" s="138"/>
      <c r="C200" s="125" t="s">
        <v>159</v>
      </c>
      <c r="D200" s="139">
        <f t="shared" si="66"/>
        <v>0</v>
      </c>
      <c r="E200" s="139">
        <f>SUM(E201)</f>
        <v>0</v>
      </c>
      <c r="F200" s="139">
        <f t="shared" si="71"/>
        <v>0</v>
      </c>
      <c r="G200" s="139">
        <f t="shared" si="71"/>
        <v>0</v>
      </c>
      <c r="H200" s="139">
        <f t="shared" si="71"/>
        <v>0</v>
      </c>
      <c r="I200" s="139">
        <f t="shared" si="71"/>
        <v>0</v>
      </c>
      <c r="J200" s="139">
        <f t="shared" si="71"/>
        <v>0</v>
      </c>
      <c r="K200" s="139">
        <f t="shared" si="71"/>
        <v>0</v>
      </c>
      <c r="L200" s="139">
        <f t="shared" si="71"/>
        <v>0</v>
      </c>
    </row>
    <row r="201" spans="1:12" ht="17.25" hidden="1" customHeight="1">
      <c r="A201" s="123">
        <v>4521</v>
      </c>
      <c r="B201" s="168"/>
      <c r="C201" s="125" t="s">
        <v>159</v>
      </c>
      <c r="D201" s="139">
        <f t="shared" si="66"/>
        <v>0</v>
      </c>
      <c r="E201" s="164"/>
      <c r="F201" s="164"/>
      <c r="G201" s="167"/>
      <c r="H201" s="167"/>
      <c r="I201" s="167"/>
      <c r="J201" s="167"/>
      <c r="K201" s="167"/>
      <c r="L201" s="167"/>
    </row>
    <row r="202" spans="1:12" ht="25.5" hidden="1">
      <c r="A202" s="123">
        <v>5</v>
      </c>
      <c r="B202" s="124"/>
      <c r="C202" s="125" t="s">
        <v>160</v>
      </c>
      <c r="D202" s="139">
        <f t="shared" si="66"/>
        <v>0</v>
      </c>
      <c r="E202" s="139">
        <f>SUM(E203,)</f>
        <v>0</v>
      </c>
      <c r="F202" s="139">
        <f t="shared" ref="F202:L202" si="72">SUM(F203,)</f>
        <v>0</v>
      </c>
      <c r="G202" s="139">
        <f t="shared" si="72"/>
        <v>0</v>
      </c>
      <c r="H202" s="139">
        <f t="shared" si="72"/>
        <v>0</v>
      </c>
      <c r="I202" s="139">
        <f t="shared" si="72"/>
        <v>0</v>
      </c>
      <c r="J202" s="139">
        <f t="shared" si="72"/>
        <v>0</v>
      </c>
      <c r="K202" s="139">
        <f t="shared" si="72"/>
        <v>0</v>
      </c>
      <c r="L202" s="139">
        <f t="shared" si="72"/>
        <v>0</v>
      </c>
    </row>
    <row r="203" spans="1:12" ht="25.5" hidden="1">
      <c r="A203" s="123">
        <v>54</v>
      </c>
      <c r="B203" s="124"/>
      <c r="C203" s="125" t="s">
        <v>161</v>
      </c>
      <c r="D203" s="139">
        <f t="shared" si="66"/>
        <v>0</v>
      </c>
      <c r="E203" s="139">
        <f t="shared" ref="E203:L204" si="73">SUM(E204)</f>
        <v>0</v>
      </c>
      <c r="F203" s="139">
        <f t="shared" si="73"/>
        <v>0</v>
      </c>
      <c r="G203" s="139">
        <f t="shared" si="73"/>
        <v>0</v>
      </c>
      <c r="H203" s="139">
        <f t="shared" si="73"/>
        <v>0</v>
      </c>
      <c r="I203" s="139">
        <f t="shared" si="73"/>
        <v>0</v>
      </c>
      <c r="J203" s="139">
        <f t="shared" si="73"/>
        <v>0</v>
      </c>
      <c r="K203" s="139">
        <f t="shared" si="73"/>
        <v>0</v>
      </c>
      <c r="L203" s="139">
        <f t="shared" si="73"/>
        <v>0</v>
      </c>
    </row>
    <row r="204" spans="1:12" ht="38.25" hidden="1">
      <c r="A204" s="123">
        <v>545</v>
      </c>
      <c r="B204" s="138"/>
      <c r="C204" s="125" t="s">
        <v>162</v>
      </c>
      <c r="D204" s="139">
        <f t="shared" si="66"/>
        <v>0</v>
      </c>
      <c r="E204" s="139">
        <f t="shared" si="73"/>
        <v>0</v>
      </c>
      <c r="F204" s="139">
        <f t="shared" si="73"/>
        <v>0</v>
      </c>
      <c r="G204" s="139">
        <f t="shared" si="73"/>
        <v>0</v>
      </c>
      <c r="H204" s="139">
        <f t="shared" si="73"/>
        <v>0</v>
      </c>
      <c r="I204" s="139">
        <f t="shared" si="73"/>
        <v>0</v>
      </c>
      <c r="J204" s="139">
        <f t="shared" si="73"/>
        <v>0</v>
      </c>
      <c r="K204" s="139">
        <f t="shared" si="73"/>
        <v>0</v>
      </c>
      <c r="L204" s="139">
        <f t="shared" si="73"/>
        <v>0</v>
      </c>
    </row>
    <row r="205" spans="1:12" ht="37.5" hidden="1" customHeight="1">
      <c r="A205" s="123">
        <v>5453</v>
      </c>
      <c r="B205" s="124">
        <v>820</v>
      </c>
      <c r="C205" s="125" t="s">
        <v>163</v>
      </c>
      <c r="D205" s="139">
        <f t="shared" si="66"/>
        <v>0</v>
      </c>
      <c r="E205" s="164"/>
      <c r="F205" s="164"/>
      <c r="G205" s="167"/>
      <c r="H205" s="167"/>
      <c r="I205" s="167"/>
      <c r="J205" s="167"/>
      <c r="K205" s="167"/>
      <c r="L205" s="167"/>
    </row>
    <row r="206" spans="1:12">
      <c r="A206" s="141"/>
      <c r="B206" s="142"/>
      <c r="C206" s="143"/>
      <c r="D206" s="191"/>
      <c r="E206" s="144"/>
      <c r="F206" s="144"/>
      <c r="G206" s="144"/>
      <c r="H206" s="144"/>
      <c r="I206" s="144"/>
      <c r="J206" s="144"/>
      <c r="K206" s="144"/>
      <c r="L206" s="144"/>
    </row>
    <row r="207" spans="1:12" ht="25.5">
      <c r="A207" s="118" t="s">
        <v>73</v>
      </c>
      <c r="B207" s="145"/>
      <c r="C207" s="146" t="s">
        <v>74</v>
      </c>
      <c r="D207" s="135">
        <f>SUM(E207:L207)</f>
        <v>63254.18</v>
      </c>
      <c r="E207" s="135">
        <f>SUM(E208,E237,E255,E272,E282,E288,E294,E303,E323,E342,E348)</f>
        <v>63254.18</v>
      </c>
      <c r="F207" s="135">
        <f t="shared" ref="F207:L207" si="74">SUM(F208,F237,F255,F272,F282,F288,F294,F303,F323,F342,F348)</f>
        <v>0</v>
      </c>
      <c r="G207" s="135">
        <f t="shared" si="74"/>
        <v>0</v>
      </c>
      <c r="H207" s="135">
        <f t="shared" si="74"/>
        <v>0</v>
      </c>
      <c r="I207" s="135">
        <f t="shared" si="74"/>
        <v>0</v>
      </c>
      <c r="J207" s="135">
        <f t="shared" si="74"/>
        <v>0</v>
      </c>
      <c r="K207" s="135">
        <f t="shared" si="74"/>
        <v>0</v>
      </c>
      <c r="L207" s="135">
        <f t="shared" si="74"/>
        <v>0</v>
      </c>
    </row>
    <row r="208" spans="1:12" ht="25.5">
      <c r="A208" s="127"/>
      <c r="B208" s="147"/>
      <c r="C208" s="129" t="s">
        <v>75</v>
      </c>
      <c r="D208" s="137">
        <f>SUM(E208:L208)</f>
        <v>36320.18</v>
      </c>
      <c r="E208" s="148">
        <f>SUM(E209)</f>
        <v>36320.18</v>
      </c>
      <c r="F208" s="148">
        <f t="shared" ref="F208:L208" si="75">SUM(F209)</f>
        <v>0</v>
      </c>
      <c r="G208" s="148">
        <f t="shared" si="75"/>
        <v>0</v>
      </c>
      <c r="H208" s="148">
        <f t="shared" si="75"/>
        <v>0</v>
      </c>
      <c r="I208" s="148">
        <f t="shared" si="75"/>
        <v>0</v>
      </c>
      <c r="J208" s="148">
        <f t="shared" si="75"/>
        <v>0</v>
      </c>
      <c r="K208" s="148">
        <f t="shared" si="75"/>
        <v>0</v>
      </c>
      <c r="L208" s="148">
        <f t="shared" si="75"/>
        <v>0</v>
      </c>
    </row>
    <row r="209" spans="1:12">
      <c r="A209" s="149">
        <v>3</v>
      </c>
      <c r="B209" s="150"/>
      <c r="C209" s="116" t="s">
        <v>61</v>
      </c>
      <c r="D209" s="139">
        <f t="shared" ref="D209:D235" si="76">SUM(E209:L209)</f>
        <v>36320.18</v>
      </c>
      <c r="E209" s="151">
        <f>SUM(E210,E233,E217)</f>
        <v>36320.18</v>
      </c>
      <c r="F209" s="151">
        <f t="shared" ref="F209:L209" si="77">SUM(F210,F233,F217)</f>
        <v>0</v>
      </c>
      <c r="G209" s="151">
        <f t="shared" si="77"/>
        <v>0</v>
      </c>
      <c r="H209" s="151">
        <f t="shared" si="77"/>
        <v>0</v>
      </c>
      <c r="I209" s="151">
        <f t="shared" si="77"/>
        <v>0</v>
      </c>
      <c r="J209" s="151">
        <f t="shared" si="77"/>
        <v>0</v>
      </c>
      <c r="K209" s="151">
        <f t="shared" si="77"/>
        <v>0</v>
      </c>
      <c r="L209" s="151">
        <f t="shared" si="77"/>
        <v>0</v>
      </c>
    </row>
    <row r="210" spans="1:12">
      <c r="A210" s="149">
        <v>31</v>
      </c>
      <c r="B210" s="126"/>
      <c r="C210" s="116" t="s">
        <v>10</v>
      </c>
      <c r="D210" s="139">
        <f t="shared" si="76"/>
        <v>8859.58</v>
      </c>
      <c r="E210" s="151">
        <f>SUM(E215,E213,E211)</f>
        <v>8859.58</v>
      </c>
      <c r="F210" s="151">
        <f t="shared" ref="F210:L210" si="78">SUM(F215,F213,F211)</f>
        <v>0</v>
      </c>
      <c r="G210" s="151">
        <f t="shared" si="78"/>
        <v>0</v>
      </c>
      <c r="H210" s="151">
        <f t="shared" si="78"/>
        <v>0</v>
      </c>
      <c r="I210" s="151">
        <f t="shared" si="78"/>
        <v>0</v>
      </c>
      <c r="J210" s="151">
        <f t="shared" si="78"/>
        <v>0</v>
      </c>
      <c r="K210" s="151">
        <f t="shared" si="78"/>
        <v>0</v>
      </c>
      <c r="L210" s="151">
        <f t="shared" si="78"/>
        <v>0</v>
      </c>
    </row>
    <row r="211" spans="1:12">
      <c r="A211" s="149">
        <v>311</v>
      </c>
      <c r="B211" s="126"/>
      <c r="C211" s="116" t="s">
        <v>11</v>
      </c>
      <c r="D211" s="139">
        <f t="shared" si="76"/>
        <v>7604.8</v>
      </c>
      <c r="E211" s="151">
        <f>SUM(E212)</f>
        <v>7604.8</v>
      </c>
      <c r="F211" s="151">
        <f t="shared" ref="F211:L211" si="79">SUM(F212)</f>
        <v>0</v>
      </c>
      <c r="G211" s="151">
        <f t="shared" si="79"/>
        <v>0</v>
      </c>
      <c r="H211" s="151">
        <f t="shared" si="79"/>
        <v>0</v>
      </c>
      <c r="I211" s="151">
        <f t="shared" si="79"/>
        <v>0</v>
      </c>
      <c r="J211" s="151">
        <f t="shared" si="79"/>
        <v>0</v>
      </c>
      <c r="K211" s="151">
        <f t="shared" si="79"/>
        <v>0</v>
      </c>
      <c r="L211" s="151">
        <f t="shared" si="79"/>
        <v>0</v>
      </c>
    </row>
    <row r="212" spans="1:12" hidden="1">
      <c r="A212" s="149">
        <v>3111</v>
      </c>
      <c r="B212" s="126">
        <v>821</v>
      </c>
      <c r="C212" s="116" t="s">
        <v>124</v>
      </c>
      <c r="D212" s="139">
        <f t="shared" si="76"/>
        <v>7604.8</v>
      </c>
      <c r="E212" s="171">
        <v>7604.8</v>
      </c>
      <c r="F212" s="171"/>
      <c r="G212" s="171"/>
      <c r="H212" s="171"/>
      <c r="I212" s="171"/>
      <c r="J212" s="171"/>
      <c r="K212" s="171"/>
      <c r="L212" s="171"/>
    </row>
    <row r="213" spans="1:12" hidden="1">
      <c r="A213" s="149">
        <v>312</v>
      </c>
      <c r="B213" s="126"/>
      <c r="C213" s="116" t="s">
        <v>128</v>
      </c>
      <c r="D213" s="139">
        <f t="shared" si="76"/>
        <v>0</v>
      </c>
      <c r="E213" s="151">
        <f>SUM(E214)</f>
        <v>0</v>
      </c>
      <c r="F213" s="151">
        <f t="shared" ref="F213:L213" si="80">SUM(F214)</f>
        <v>0</v>
      </c>
      <c r="G213" s="151">
        <f t="shared" si="80"/>
        <v>0</v>
      </c>
      <c r="H213" s="151">
        <f t="shared" si="80"/>
        <v>0</v>
      </c>
      <c r="I213" s="151">
        <f t="shared" si="80"/>
        <v>0</v>
      </c>
      <c r="J213" s="151">
        <f t="shared" si="80"/>
        <v>0</v>
      </c>
      <c r="K213" s="151">
        <f t="shared" si="80"/>
        <v>0</v>
      </c>
      <c r="L213" s="151">
        <f t="shared" si="80"/>
        <v>0</v>
      </c>
    </row>
    <row r="214" spans="1:12" hidden="1">
      <c r="A214" s="149">
        <v>3121</v>
      </c>
      <c r="B214" s="126">
        <v>822</v>
      </c>
      <c r="C214" s="116" t="s">
        <v>128</v>
      </c>
      <c r="D214" s="139">
        <f t="shared" si="76"/>
        <v>0</v>
      </c>
      <c r="E214" s="171"/>
      <c r="F214" s="171"/>
      <c r="G214" s="171"/>
      <c r="H214" s="171"/>
      <c r="I214" s="171"/>
      <c r="J214" s="171"/>
      <c r="K214" s="171"/>
      <c r="L214" s="171"/>
    </row>
    <row r="215" spans="1:12">
      <c r="A215" s="149">
        <v>313</v>
      </c>
      <c r="B215" s="126"/>
      <c r="C215" s="116" t="s">
        <v>12</v>
      </c>
      <c r="D215" s="139">
        <f t="shared" si="76"/>
        <v>1254.78</v>
      </c>
      <c r="E215" s="151">
        <f>SUM(E216)</f>
        <v>1254.78</v>
      </c>
      <c r="F215" s="151">
        <f t="shared" ref="F215:L215" si="81">SUM(F216)</f>
        <v>0</v>
      </c>
      <c r="G215" s="151">
        <f t="shared" si="81"/>
        <v>0</v>
      </c>
      <c r="H215" s="151">
        <f t="shared" si="81"/>
        <v>0</v>
      </c>
      <c r="I215" s="151">
        <f t="shared" si="81"/>
        <v>0</v>
      </c>
      <c r="J215" s="151">
        <f t="shared" si="81"/>
        <v>0</v>
      </c>
      <c r="K215" s="151">
        <f t="shared" si="81"/>
        <v>0</v>
      </c>
      <c r="L215" s="151">
        <f t="shared" si="81"/>
        <v>0</v>
      </c>
    </row>
    <row r="216" spans="1:12" ht="25.5" hidden="1">
      <c r="A216" s="149">
        <v>3132</v>
      </c>
      <c r="B216" s="126">
        <v>823</v>
      </c>
      <c r="C216" s="116" t="s">
        <v>129</v>
      </c>
      <c r="D216" s="139">
        <f t="shared" si="76"/>
        <v>1254.78</v>
      </c>
      <c r="E216" s="171">
        <v>1254.78</v>
      </c>
      <c r="F216" s="171"/>
      <c r="G216" s="171"/>
      <c r="H216" s="171"/>
      <c r="I216" s="171"/>
      <c r="J216" s="171"/>
      <c r="K216" s="171"/>
      <c r="L216" s="171"/>
    </row>
    <row r="217" spans="1:12">
      <c r="A217" s="149">
        <v>32</v>
      </c>
      <c r="B217" s="126"/>
      <c r="C217" s="116" t="s">
        <v>2</v>
      </c>
      <c r="D217" s="139">
        <f t="shared" si="76"/>
        <v>27460.6</v>
      </c>
      <c r="E217" s="151">
        <f>SUM(E228,E230,E224,E221,E218)</f>
        <v>27460.6</v>
      </c>
      <c r="F217" s="151">
        <f t="shared" ref="F217:L217" si="82">SUM(F228,F230,F224,F221,F218)</f>
        <v>0</v>
      </c>
      <c r="G217" s="151">
        <f t="shared" si="82"/>
        <v>0</v>
      </c>
      <c r="H217" s="151">
        <f t="shared" si="82"/>
        <v>0</v>
      </c>
      <c r="I217" s="151">
        <f t="shared" si="82"/>
        <v>0</v>
      </c>
      <c r="J217" s="151">
        <f t="shared" si="82"/>
        <v>0</v>
      </c>
      <c r="K217" s="151">
        <f t="shared" si="82"/>
        <v>0</v>
      </c>
      <c r="L217" s="151">
        <f t="shared" si="82"/>
        <v>0</v>
      </c>
    </row>
    <row r="218" spans="1:12" hidden="1">
      <c r="A218" s="149">
        <v>321</v>
      </c>
      <c r="B218" s="126"/>
      <c r="C218" s="116" t="s">
        <v>4</v>
      </c>
      <c r="D218" s="139">
        <f t="shared" si="76"/>
        <v>0</v>
      </c>
      <c r="E218" s="151">
        <f>SUM(E219:E220)</f>
        <v>0</v>
      </c>
      <c r="F218" s="151">
        <f t="shared" ref="F218:L218" si="83">SUM(F219:F220)</f>
        <v>0</v>
      </c>
      <c r="G218" s="151">
        <f t="shared" si="83"/>
        <v>0</v>
      </c>
      <c r="H218" s="151">
        <f t="shared" si="83"/>
        <v>0</v>
      </c>
      <c r="I218" s="151">
        <f t="shared" si="83"/>
        <v>0</v>
      </c>
      <c r="J218" s="151">
        <f t="shared" si="83"/>
        <v>0</v>
      </c>
      <c r="K218" s="151">
        <f t="shared" si="83"/>
        <v>0</v>
      </c>
      <c r="L218" s="151">
        <f t="shared" si="83"/>
        <v>0</v>
      </c>
    </row>
    <row r="219" spans="1:12" hidden="1">
      <c r="A219" s="149">
        <v>3211</v>
      </c>
      <c r="B219" s="126">
        <v>824</v>
      </c>
      <c r="C219" s="116" t="s">
        <v>98</v>
      </c>
      <c r="D219" s="139">
        <f t="shared" si="76"/>
        <v>0</v>
      </c>
      <c r="E219" s="171"/>
      <c r="F219" s="171"/>
      <c r="G219" s="171"/>
      <c r="H219" s="171"/>
      <c r="I219" s="171"/>
      <c r="J219" s="171"/>
      <c r="K219" s="171"/>
      <c r="L219" s="171"/>
    </row>
    <row r="220" spans="1:12" ht="25.5" hidden="1">
      <c r="A220" s="149">
        <v>3212</v>
      </c>
      <c r="B220" s="126">
        <v>825</v>
      </c>
      <c r="C220" s="116" t="s">
        <v>120</v>
      </c>
      <c r="D220" s="139">
        <f t="shared" si="76"/>
        <v>0</v>
      </c>
      <c r="E220" s="171"/>
      <c r="F220" s="171"/>
      <c r="G220" s="171"/>
      <c r="H220" s="171"/>
      <c r="I220" s="171"/>
      <c r="J220" s="171"/>
      <c r="K220" s="171"/>
      <c r="L220" s="171"/>
    </row>
    <row r="221" spans="1:12">
      <c r="A221" s="149">
        <v>322</v>
      </c>
      <c r="B221" s="126"/>
      <c r="C221" s="116" t="s">
        <v>5</v>
      </c>
      <c r="D221" s="139">
        <f t="shared" si="76"/>
        <v>2900</v>
      </c>
      <c r="E221" s="151">
        <f>SUM(E222:E223)</f>
        <v>2900</v>
      </c>
      <c r="F221" s="151">
        <f t="shared" ref="F221:L221" si="84">SUM(F222:F223)</f>
        <v>0</v>
      </c>
      <c r="G221" s="151">
        <f t="shared" si="84"/>
        <v>0</v>
      </c>
      <c r="H221" s="151">
        <f t="shared" si="84"/>
        <v>0</v>
      </c>
      <c r="I221" s="151">
        <f t="shared" si="84"/>
        <v>0</v>
      </c>
      <c r="J221" s="151">
        <f t="shared" si="84"/>
        <v>0</v>
      </c>
      <c r="K221" s="151">
        <f t="shared" si="84"/>
        <v>0</v>
      </c>
      <c r="L221" s="151">
        <f t="shared" si="84"/>
        <v>0</v>
      </c>
    </row>
    <row r="222" spans="1:12" ht="25.5" hidden="1">
      <c r="A222" s="149">
        <v>3221</v>
      </c>
      <c r="B222" s="126">
        <v>826</v>
      </c>
      <c r="C222" s="116" t="s">
        <v>101</v>
      </c>
      <c r="D222" s="139">
        <f t="shared" si="76"/>
        <v>2900</v>
      </c>
      <c r="E222" s="171">
        <v>2900</v>
      </c>
      <c r="F222" s="171"/>
      <c r="G222" s="171"/>
      <c r="H222" s="171"/>
      <c r="I222" s="171"/>
      <c r="J222" s="171"/>
      <c r="K222" s="171"/>
      <c r="L222" s="171"/>
    </row>
    <row r="223" spans="1:12" hidden="1">
      <c r="A223" s="149">
        <v>3222</v>
      </c>
      <c r="B223" s="126">
        <v>827</v>
      </c>
      <c r="C223" s="116" t="s">
        <v>102</v>
      </c>
      <c r="D223" s="139">
        <f t="shared" si="76"/>
        <v>0</v>
      </c>
      <c r="E223" s="171"/>
      <c r="F223" s="171"/>
      <c r="G223" s="171"/>
      <c r="H223" s="171"/>
      <c r="I223" s="171"/>
      <c r="J223" s="171"/>
      <c r="K223" s="171"/>
      <c r="L223" s="171"/>
    </row>
    <row r="224" spans="1:12">
      <c r="A224" s="149">
        <v>323</v>
      </c>
      <c r="B224" s="126"/>
      <c r="C224" s="116" t="s">
        <v>3</v>
      </c>
      <c r="D224" s="139">
        <f t="shared" si="76"/>
        <v>17500.599999999999</v>
      </c>
      <c r="E224" s="151">
        <f>SUM(E225:E227)</f>
        <v>17500.599999999999</v>
      </c>
      <c r="F224" s="151">
        <f t="shared" ref="F224:L224" si="85">SUM(F225:F227)</f>
        <v>0</v>
      </c>
      <c r="G224" s="151">
        <f t="shared" si="85"/>
        <v>0</v>
      </c>
      <c r="H224" s="151">
        <f t="shared" si="85"/>
        <v>0</v>
      </c>
      <c r="I224" s="151">
        <f t="shared" si="85"/>
        <v>0</v>
      </c>
      <c r="J224" s="151">
        <f t="shared" si="85"/>
        <v>0</v>
      </c>
      <c r="K224" s="151">
        <f t="shared" si="85"/>
        <v>0</v>
      </c>
      <c r="L224" s="151">
        <f t="shared" si="85"/>
        <v>0</v>
      </c>
    </row>
    <row r="225" spans="1:12" hidden="1">
      <c r="A225" s="149">
        <v>3231</v>
      </c>
      <c r="B225" s="126">
        <v>828</v>
      </c>
      <c r="C225" s="116" t="s">
        <v>106</v>
      </c>
      <c r="D225" s="139">
        <f t="shared" si="76"/>
        <v>0</v>
      </c>
      <c r="E225" s="171"/>
      <c r="F225" s="171"/>
      <c r="G225" s="171"/>
      <c r="H225" s="171"/>
      <c r="I225" s="171"/>
      <c r="J225" s="171"/>
      <c r="K225" s="171"/>
      <c r="L225" s="171"/>
    </row>
    <row r="226" spans="1:12" hidden="1">
      <c r="A226" s="149">
        <v>3237</v>
      </c>
      <c r="B226" s="126">
        <v>829</v>
      </c>
      <c r="C226" s="116" t="s">
        <v>96</v>
      </c>
      <c r="D226" s="139">
        <f t="shared" si="76"/>
        <v>17500.599999999999</v>
      </c>
      <c r="E226" s="171">
        <v>17500.599999999999</v>
      </c>
      <c r="F226" s="171"/>
      <c r="G226" s="171"/>
      <c r="H226" s="171"/>
      <c r="I226" s="171"/>
      <c r="J226" s="171"/>
      <c r="K226" s="171"/>
      <c r="L226" s="171"/>
    </row>
    <row r="227" spans="1:12" hidden="1">
      <c r="A227" s="149">
        <v>3239</v>
      </c>
      <c r="B227" s="126">
        <v>830</v>
      </c>
      <c r="C227" s="116" t="s">
        <v>112</v>
      </c>
      <c r="D227" s="139">
        <f t="shared" si="76"/>
        <v>0</v>
      </c>
      <c r="E227" s="171"/>
      <c r="F227" s="171"/>
      <c r="G227" s="171"/>
      <c r="H227" s="171"/>
      <c r="I227" s="171"/>
      <c r="J227" s="171"/>
      <c r="K227" s="171"/>
      <c r="L227" s="171"/>
    </row>
    <row r="228" spans="1:12" ht="25.5" hidden="1">
      <c r="A228" s="149">
        <v>324</v>
      </c>
      <c r="B228" s="126"/>
      <c r="C228" s="116" t="s">
        <v>6</v>
      </c>
      <c r="D228" s="139">
        <f t="shared" si="76"/>
        <v>0</v>
      </c>
      <c r="E228" s="151">
        <f>SUM(E229)</f>
        <v>0</v>
      </c>
      <c r="F228" s="151">
        <f t="shared" ref="F228:L228" si="86">SUM(F229)</f>
        <v>0</v>
      </c>
      <c r="G228" s="151">
        <f t="shared" si="86"/>
        <v>0</v>
      </c>
      <c r="H228" s="151">
        <f t="shared" si="86"/>
        <v>0</v>
      </c>
      <c r="I228" s="151">
        <f t="shared" si="86"/>
        <v>0</v>
      </c>
      <c r="J228" s="151">
        <f t="shared" si="86"/>
        <v>0</v>
      </c>
      <c r="K228" s="151">
        <f t="shared" si="86"/>
        <v>0</v>
      </c>
      <c r="L228" s="151">
        <f t="shared" si="86"/>
        <v>0</v>
      </c>
    </row>
    <row r="229" spans="1:12" ht="25.5" hidden="1">
      <c r="A229" s="149">
        <v>3241</v>
      </c>
      <c r="B229" s="126">
        <v>831</v>
      </c>
      <c r="C229" s="116" t="s">
        <v>6</v>
      </c>
      <c r="D229" s="139">
        <f t="shared" si="76"/>
        <v>0</v>
      </c>
      <c r="E229" s="171"/>
      <c r="F229" s="171"/>
      <c r="G229" s="171"/>
      <c r="H229" s="171"/>
      <c r="I229" s="171"/>
      <c r="J229" s="171"/>
      <c r="K229" s="171"/>
      <c r="L229" s="171"/>
    </row>
    <row r="230" spans="1:12">
      <c r="A230" s="149">
        <v>329</v>
      </c>
      <c r="B230" s="126"/>
      <c r="C230" s="116" t="s">
        <v>7</v>
      </c>
      <c r="D230" s="139">
        <f t="shared" si="76"/>
        <v>7060</v>
      </c>
      <c r="E230" s="151">
        <f>SUM(E231:E232)</f>
        <v>7060</v>
      </c>
      <c r="F230" s="151">
        <f t="shared" ref="F230:L230" si="87">SUM(F231:F232)</f>
        <v>0</v>
      </c>
      <c r="G230" s="151">
        <f t="shared" si="87"/>
        <v>0</v>
      </c>
      <c r="H230" s="151">
        <f t="shared" si="87"/>
        <v>0</v>
      </c>
      <c r="I230" s="151">
        <f t="shared" si="87"/>
        <v>0</v>
      </c>
      <c r="J230" s="151">
        <f t="shared" si="87"/>
        <v>0</v>
      </c>
      <c r="K230" s="151">
        <f t="shared" si="87"/>
        <v>0</v>
      </c>
      <c r="L230" s="151">
        <f t="shared" si="87"/>
        <v>0</v>
      </c>
    </row>
    <row r="231" spans="1:12" hidden="1">
      <c r="A231" s="149">
        <v>3293</v>
      </c>
      <c r="B231" s="126">
        <v>832</v>
      </c>
      <c r="C231" s="116" t="s">
        <v>114</v>
      </c>
      <c r="D231" s="139">
        <f t="shared" si="76"/>
        <v>7060</v>
      </c>
      <c r="E231" s="171">
        <v>7060</v>
      </c>
      <c r="F231" s="171"/>
      <c r="G231" s="171"/>
      <c r="H231" s="171"/>
      <c r="I231" s="171"/>
      <c r="J231" s="171"/>
      <c r="K231" s="171"/>
      <c r="L231" s="171"/>
    </row>
    <row r="232" spans="1:12" hidden="1">
      <c r="A232" s="149">
        <v>3299</v>
      </c>
      <c r="B232" s="126">
        <v>833</v>
      </c>
      <c r="C232" s="116" t="s">
        <v>7</v>
      </c>
      <c r="D232" s="139">
        <f t="shared" si="76"/>
        <v>0</v>
      </c>
      <c r="E232" s="171"/>
      <c r="F232" s="171"/>
      <c r="G232" s="171"/>
      <c r="H232" s="171"/>
      <c r="I232" s="171"/>
      <c r="J232" s="171"/>
      <c r="K232" s="171"/>
      <c r="L232" s="171"/>
    </row>
    <row r="233" spans="1:12" hidden="1">
      <c r="A233" s="149">
        <v>34</v>
      </c>
      <c r="B233" s="126"/>
      <c r="C233" s="116" t="s">
        <v>8</v>
      </c>
      <c r="D233" s="139">
        <f t="shared" si="76"/>
        <v>0</v>
      </c>
      <c r="E233" s="151">
        <f>SUM(E234)</f>
        <v>0</v>
      </c>
      <c r="F233" s="151">
        <f t="shared" ref="F233:L234" si="88">SUM(F234)</f>
        <v>0</v>
      </c>
      <c r="G233" s="151">
        <f t="shared" si="88"/>
        <v>0</v>
      </c>
      <c r="H233" s="151">
        <f t="shared" si="88"/>
        <v>0</v>
      </c>
      <c r="I233" s="151">
        <f t="shared" si="88"/>
        <v>0</v>
      </c>
      <c r="J233" s="151">
        <f t="shared" si="88"/>
        <v>0</v>
      </c>
      <c r="K233" s="151">
        <f t="shared" si="88"/>
        <v>0</v>
      </c>
      <c r="L233" s="151">
        <f t="shared" si="88"/>
        <v>0</v>
      </c>
    </row>
    <row r="234" spans="1:12" hidden="1">
      <c r="A234" s="149">
        <v>343</v>
      </c>
      <c r="B234" s="126"/>
      <c r="C234" s="116" t="s">
        <v>9</v>
      </c>
      <c r="D234" s="139">
        <f t="shared" si="76"/>
        <v>0</v>
      </c>
      <c r="E234" s="151">
        <f>SUM(E235)</f>
        <v>0</v>
      </c>
      <c r="F234" s="151">
        <f t="shared" si="88"/>
        <v>0</v>
      </c>
      <c r="G234" s="151">
        <f t="shared" si="88"/>
        <v>0</v>
      </c>
      <c r="H234" s="151">
        <f t="shared" si="88"/>
        <v>0</v>
      </c>
      <c r="I234" s="151">
        <f t="shared" si="88"/>
        <v>0</v>
      </c>
      <c r="J234" s="151">
        <f t="shared" si="88"/>
        <v>0</v>
      </c>
      <c r="K234" s="151">
        <f t="shared" si="88"/>
        <v>0</v>
      </c>
      <c r="L234" s="151">
        <f t="shared" si="88"/>
        <v>0</v>
      </c>
    </row>
    <row r="235" spans="1:12" ht="25.5" hidden="1">
      <c r="A235" s="149">
        <v>3431</v>
      </c>
      <c r="B235" s="126">
        <v>834</v>
      </c>
      <c r="C235" s="116" t="s">
        <v>117</v>
      </c>
      <c r="D235" s="139">
        <f t="shared" si="76"/>
        <v>0</v>
      </c>
      <c r="E235" s="171"/>
      <c r="F235" s="171"/>
      <c r="G235" s="171"/>
      <c r="H235" s="171"/>
      <c r="I235" s="171"/>
      <c r="J235" s="171"/>
      <c r="K235" s="171"/>
      <c r="L235" s="171"/>
    </row>
    <row r="236" spans="1:12" hidden="1">
      <c r="A236" s="149"/>
      <c r="B236" s="150"/>
      <c r="C236" s="116"/>
      <c r="D236" s="152"/>
      <c r="E236" s="152"/>
      <c r="F236" s="152"/>
      <c r="G236" s="152"/>
      <c r="H236" s="152"/>
      <c r="I236" s="152"/>
      <c r="J236" s="152"/>
      <c r="K236" s="152"/>
      <c r="L236" s="152"/>
    </row>
    <row r="237" spans="1:12" ht="25.5">
      <c r="A237" s="127"/>
      <c r="B237" s="147"/>
      <c r="C237" s="129" t="s">
        <v>76</v>
      </c>
      <c r="D237" s="137">
        <f>SUM(E237:L237)</f>
        <v>2400</v>
      </c>
      <c r="E237" s="148">
        <f>SUM(E238)</f>
        <v>2400</v>
      </c>
      <c r="F237" s="148">
        <f t="shared" ref="F237:L237" si="89">SUM(F238)</f>
        <v>0</v>
      </c>
      <c r="G237" s="148">
        <f t="shared" si="89"/>
        <v>0</v>
      </c>
      <c r="H237" s="148">
        <f t="shared" si="89"/>
        <v>0</v>
      </c>
      <c r="I237" s="148">
        <f t="shared" si="89"/>
        <v>0</v>
      </c>
      <c r="J237" s="148">
        <f t="shared" si="89"/>
        <v>0</v>
      </c>
      <c r="K237" s="148">
        <f t="shared" si="89"/>
        <v>0</v>
      </c>
      <c r="L237" s="148">
        <f t="shared" si="89"/>
        <v>0</v>
      </c>
    </row>
    <row r="238" spans="1:12">
      <c r="A238" s="149">
        <v>3</v>
      </c>
      <c r="B238" s="150"/>
      <c r="C238" s="116" t="s">
        <v>61</v>
      </c>
      <c r="D238" s="139">
        <f t="shared" ref="D238:D253" si="90">SUM(E238:L238)</f>
        <v>2400</v>
      </c>
      <c r="E238" s="151">
        <f>SUM(E239)</f>
        <v>2400</v>
      </c>
      <c r="F238" s="151">
        <f t="shared" ref="F238:L238" si="91">SUM(F239)</f>
        <v>0</v>
      </c>
      <c r="G238" s="151">
        <f t="shared" si="91"/>
        <v>0</v>
      </c>
      <c r="H238" s="151">
        <f t="shared" si="91"/>
        <v>0</v>
      </c>
      <c r="I238" s="151">
        <f t="shared" si="91"/>
        <v>0</v>
      </c>
      <c r="J238" s="151">
        <f t="shared" si="91"/>
        <v>0</v>
      </c>
      <c r="K238" s="151">
        <f t="shared" si="91"/>
        <v>0</v>
      </c>
      <c r="L238" s="151">
        <f t="shared" si="91"/>
        <v>0</v>
      </c>
    </row>
    <row r="239" spans="1:12">
      <c r="A239" s="149">
        <v>32</v>
      </c>
      <c r="B239" s="150"/>
      <c r="C239" s="116" t="s">
        <v>2</v>
      </c>
      <c r="D239" s="139">
        <f t="shared" si="90"/>
        <v>2400</v>
      </c>
      <c r="E239" s="151">
        <f>SUM(E250,E246,E243,E240)</f>
        <v>2400</v>
      </c>
      <c r="F239" s="151">
        <f t="shared" ref="F239:L239" si="92">SUM(F250,F246,F243,F240)</f>
        <v>0</v>
      </c>
      <c r="G239" s="151">
        <f t="shared" si="92"/>
        <v>0</v>
      </c>
      <c r="H239" s="151">
        <f t="shared" si="92"/>
        <v>0</v>
      </c>
      <c r="I239" s="151">
        <f t="shared" si="92"/>
        <v>0</v>
      </c>
      <c r="J239" s="151">
        <f t="shared" si="92"/>
        <v>0</v>
      </c>
      <c r="K239" s="151">
        <f t="shared" si="92"/>
        <v>0</v>
      </c>
      <c r="L239" s="151">
        <f t="shared" si="92"/>
        <v>0</v>
      </c>
    </row>
    <row r="240" spans="1:12" hidden="1">
      <c r="A240" s="149">
        <v>321</v>
      </c>
      <c r="B240" s="150"/>
      <c r="C240" s="116" t="s">
        <v>4</v>
      </c>
      <c r="D240" s="139">
        <f t="shared" si="90"/>
        <v>0</v>
      </c>
      <c r="E240" s="151">
        <f>SUM(E241:E242)</f>
        <v>0</v>
      </c>
      <c r="F240" s="151">
        <f t="shared" ref="F240:L240" si="93">SUM(F241:F242)</f>
        <v>0</v>
      </c>
      <c r="G240" s="151">
        <f t="shared" si="93"/>
        <v>0</v>
      </c>
      <c r="H240" s="151">
        <f t="shared" si="93"/>
        <v>0</v>
      </c>
      <c r="I240" s="151">
        <f t="shared" si="93"/>
        <v>0</v>
      </c>
      <c r="J240" s="151">
        <f t="shared" si="93"/>
        <v>0</v>
      </c>
      <c r="K240" s="151">
        <f t="shared" si="93"/>
        <v>0</v>
      </c>
      <c r="L240" s="151">
        <f t="shared" si="93"/>
        <v>0</v>
      </c>
    </row>
    <row r="241" spans="1:12" hidden="1">
      <c r="A241" s="149">
        <v>3211</v>
      </c>
      <c r="B241" s="126">
        <v>837</v>
      </c>
      <c r="C241" s="116" t="s">
        <v>98</v>
      </c>
      <c r="D241" s="139">
        <f t="shared" si="90"/>
        <v>0</v>
      </c>
      <c r="E241" s="171"/>
      <c r="F241" s="171"/>
      <c r="G241" s="171"/>
      <c r="H241" s="171"/>
      <c r="I241" s="171"/>
      <c r="J241" s="171"/>
      <c r="K241" s="171"/>
      <c r="L241" s="171"/>
    </row>
    <row r="242" spans="1:12" hidden="1">
      <c r="A242" s="149">
        <v>3213</v>
      </c>
      <c r="B242" s="126">
        <v>838</v>
      </c>
      <c r="C242" s="116" t="s">
        <v>99</v>
      </c>
      <c r="D242" s="139">
        <f t="shared" si="90"/>
        <v>0</v>
      </c>
      <c r="E242" s="171"/>
      <c r="F242" s="171"/>
      <c r="G242" s="171"/>
      <c r="H242" s="171"/>
      <c r="I242" s="171"/>
      <c r="J242" s="171"/>
      <c r="K242" s="171"/>
      <c r="L242" s="171"/>
    </row>
    <row r="243" spans="1:12" hidden="1">
      <c r="A243" s="149">
        <v>322</v>
      </c>
      <c r="B243" s="126"/>
      <c r="C243" s="116" t="s">
        <v>5</v>
      </c>
      <c r="D243" s="139">
        <f t="shared" si="90"/>
        <v>0</v>
      </c>
      <c r="E243" s="151">
        <f>SUM(E244:E245)</f>
        <v>0</v>
      </c>
      <c r="F243" s="151">
        <f t="shared" ref="F243:L243" si="94">SUM(F244:F245)</f>
        <v>0</v>
      </c>
      <c r="G243" s="151">
        <f t="shared" si="94"/>
        <v>0</v>
      </c>
      <c r="H243" s="151">
        <f t="shared" si="94"/>
        <v>0</v>
      </c>
      <c r="I243" s="151">
        <f t="shared" si="94"/>
        <v>0</v>
      </c>
      <c r="J243" s="151">
        <f t="shared" si="94"/>
        <v>0</v>
      </c>
      <c r="K243" s="151">
        <f t="shared" si="94"/>
        <v>0</v>
      </c>
      <c r="L243" s="151">
        <f t="shared" si="94"/>
        <v>0</v>
      </c>
    </row>
    <row r="244" spans="1:12" ht="25.5" hidden="1">
      <c r="A244" s="149">
        <v>3221</v>
      </c>
      <c r="B244" s="126">
        <v>839</v>
      </c>
      <c r="C244" s="116" t="s">
        <v>101</v>
      </c>
      <c r="D244" s="139">
        <f t="shared" si="90"/>
        <v>0</v>
      </c>
      <c r="E244" s="171"/>
      <c r="F244" s="171"/>
      <c r="G244" s="171"/>
      <c r="H244" s="171"/>
      <c r="I244" s="171"/>
      <c r="J244" s="171"/>
      <c r="K244" s="171"/>
      <c r="L244" s="171"/>
    </row>
    <row r="245" spans="1:12" hidden="1">
      <c r="A245" s="149">
        <v>3225</v>
      </c>
      <c r="B245" s="126">
        <v>840</v>
      </c>
      <c r="C245" s="116" t="s">
        <v>104</v>
      </c>
      <c r="D245" s="139">
        <f t="shared" si="90"/>
        <v>0</v>
      </c>
      <c r="E245" s="171"/>
      <c r="F245" s="171"/>
      <c r="G245" s="171"/>
      <c r="H245" s="171"/>
      <c r="I245" s="171"/>
      <c r="J245" s="171"/>
      <c r="K245" s="171"/>
      <c r="L245" s="171"/>
    </row>
    <row r="246" spans="1:12" hidden="1">
      <c r="A246" s="149">
        <v>323</v>
      </c>
      <c r="B246" s="126"/>
      <c r="C246" s="116" t="s">
        <v>3</v>
      </c>
      <c r="D246" s="139">
        <f t="shared" si="90"/>
        <v>0</v>
      </c>
      <c r="E246" s="151">
        <f>SUM(E247:E249)</f>
        <v>0</v>
      </c>
      <c r="F246" s="151">
        <f t="shared" ref="F246:L246" si="95">SUM(F247:F249)</f>
        <v>0</v>
      </c>
      <c r="G246" s="151">
        <f t="shared" si="95"/>
        <v>0</v>
      </c>
      <c r="H246" s="151">
        <f t="shared" si="95"/>
        <v>0</v>
      </c>
      <c r="I246" s="151">
        <f t="shared" si="95"/>
        <v>0</v>
      </c>
      <c r="J246" s="151">
        <f t="shared" si="95"/>
        <v>0</v>
      </c>
      <c r="K246" s="151">
        <f t="shared" si="95"/>
        <v>0</v>
      </c>
      <c r="L246" s="151">
        <f t="shared" si="95"/>
        <v>0</v>
      </c>
    </row>
    <row r="247" spans="1:12" hidden="1">
      <c r="A247" s="149">
        <v>3231</v>
      </c>
      <c r="B247" s="126">
        <v>841</v>
      </c>
      <c r="C247" s="116" t="s">
        <v>106</v>
      </c>
      <c r="D247" s="139">
        <f t="shared" si="90"/>
        <v>0</v>
      </c>
      <c r="E247" s="171"/>
      <c r="F247" s="171"/>
      <c r="G247" s="171"/>
      <c r="H247" s="171"/>
      <c r="I247" s="171"/>
      <c r="J247" s="171"/>
      <c r="K247" s="171"/>
      <c r="L247" s="171"/>
    </row>
    <row r="248" spans="1:12" hidden="1">
      <c r="A248" s="149">
        <v>3237</v>
      </c>
      <c r="B248" s="126"/>
      <c r="C248" s="172" t="s">
        <v>164</v>
      </c>
      <c r="D248" s="139">
        <f t="shared" si="90"/>
        <v>0</v>
      </c>
      <c r="E248" s="171"/>
      <c r="F248" s="171"/>
      <c r="G248" s="171"/>
      <c r="H248" s="171"/>
      <c r="I248" s="171"/>
      <c r="J248" s="171"/>
      <c r="K248" s="171"/>
      <c r="L248" s="171"/>
    </row>
    <row r="249" spans="1:12" hidden="1">
      <c r="A249" s="149">
        <v>3239</v>
      </c>
      <c r="B249" s="126">
        <v>842</v>
      </c>
      <c r="C249" s="116" t="s">
        <v>112</v>
      </c>
      <c r="D249" s="139">
        <f t="shared" si="90"/>
        <v>0</v>
      </c>
      <c r="E249" s="171"/>
      <c r="F249" s="171"/>
      <c r="G249" s="171"/>
      <c r="H249" s="171"/>
      <c r="I249" s="171"/>
      <c r="J249" s="171"/>
      <c r="K249" s="171"/>
      <c r="L249" s="171"/>
    </row>
    <row r="250" spans="1:12">
      <c r="A250" s="149">
        <v>329</v>
      </c>
      <c r="B250" s="126"/>
      <c r="C250" s="116" t="s">
        <v>7</v>
      </c>
      <c r="D250" s="139">
        <f t="shared" si="90"/>
        <v>2400</v>
      </c>
      <c r="E250" s="151">
        <f>SUM(E251:E253)</f>
        <v>2400</v>
      </c>
      <c r="F250" s="151">
        <f t="shared" ref="F250:L250" si="96">SUM(F251:F253)</f>
        <v>0</v>
      </c>
      <c r="G250" s="151">
        <f t="shared" si="96"/>
        <v>0</v>
      </c>
      <c r="H250" s="151">
        <f t="shared" si="96"/>
        <v>0</v>
      </c>
      <c r="I250" s="151">
        <f t="shared" si="96"/>
        <v>0</v>
      </c>
      <c r="J250" s="151">
        <f t="shared" si="96"/>
        <v>0</v>
      </c>
      <c r="K250" s="151">
        <f t="shared" si="96"/>
        <v>0</v>
      </c>
      <c r="L250" s="151">
        <f t="shared" si="96"/>
        <v>0</v>
      </c>
    </row>
    <row r="251" spans="1:12" ht="25.5" hidden="1">
      <c r="A251" s="149">
        <v>3291</v>
      </c>
      <c r="B251" s="126">
        <v>843</v>
      </c>
      <c r="C251" s="116" t="s">
        <v>131</v>
      </c>
      <c r="D251" s="139">
        <f t="shared" si="90"/>
        <v>0</v>
      </c>
      <c r="E251" s="171"/>
      <c r="F251" s="171"/>
      <c r="G251" s="171"/>
      <c r="H251" s="171"/>
      <c r="I251" s="171"/>
      <c r="J251" s="171"/>
      <c r="K251" s="171"/>
      <c r="L251" s="171"/>
    </row>
    <row r="252" spans="1:12" hidden="1">
      <c r="A252" s="149">
        <v>3293</v>
      </c>
      <c r="B252" s="126">
        <v>844</v>
      </c>
      <c r="C252" s="116" t="s">
        <v>114</v>
      </c>
      <c r="D252" s="139">
        <f t="shared" si="90"/>
        <v>0</v>
      </c>
      <c r="E252" s="171"/>
      <c r="F252" s="171"/>
      <c r="G252" s="171"/>
      <c r="H252" s="171"/>
      <c r="I252" s="171"/>
      <c r="J252" s="171"/>
      <c r="K252" s="171"/>
      <c r="L252" s="171"/>
    </row>
    <row r="253" spans="1:12" hidden="1">
      <c r="A253" s="149">
        <v>3299</v>
      </c>
      <c r="B253" s="126">
        <v>845</v>
      </c>
      <c r="C253" s="116" t="s">
        <v>7</v>
      </c>
      <c r="D253" s="139">
        <f t="shared" si="90"/>
        <v>2400</v>
      </c>
      <c r="E253" s="171">
        <v>2400</v>
      </c>
      <c r="F253" s="171"/>
      <c r="G253" s="171"/>
      <c r="H253" s="171"/>
      <c r="I253" s="171"/>
      <c r="J253" s="171"/>
      <c r="K253" s="171"/>
      <c r="L253" s="171"/>
    </row>
    <row r="254" spans="1:12" hidden="1">
      <c r="A254" s="149"/>
      <c r="B254" s="150"/>
      <c r="C254" s="116"/>
      <c r="D254" s="152"/>
      <c r="E254" s="152"/>
      <c r="F254" s="152"/>
      <c r="G254" s="152"/>
      <c r="H254" s="152"/>
      <c r="I254" s="152"/>
      <c r="J254" s="152"/>
      <c r="K254" s="152"/>
      <c r="L254" s="152"/>
    </row>
    <row r="255" spans="1:12" ht="25.5">
      <c r="A255" s="127"/>
      <c r="B255" s="147"/>
      <c r="C255" s="129" t="s">
        <v>77</v>
      </c>
      <c r="D255" s="137">
        <f>SUM(E255:L255)</f>
        <v>5000</v>
      </c>
      <c r="E255" s="148">
        <f>SUM(E256)</f>
        <v>5000</v>
      </c>
      <c r="F255" s="148">
        <f t="shared" ref="F255:L255" si="97">SUM(F256)</f>
        <v>0</v>
      </c>
      <c r="G255" s="148">
        <f t="shared" si="97"/>
        <v>0</v>
      </c>
      <c r="H255" s="148">
        <f t="shared" si="97"/>
        <v>0</v>
      </c>
      <c r="I255" s="148">
        <f t="shared" si="97"/>
        <v>0</v>
      </c>
      <c r="J255" s="148">
        <f t="shared" si="97"/>
        <v>0</v>
      </c>
      <c r="K255" s="148">
        <f t="shared" si="97"/>
        <v>0</v>
      </c>
      <c r="L255" s="148">
        <f t="shared" si="97"/>
        <v>0</v>
      </c>
    </row>
    <row r="256" spans="1:12">
      <c r="A256" s="149">
        <v>3</v>
      </c>
      <c r="B256" s="150"/>
      <c r="C256" s="116" t="s">
        <v>61</v>
      </c>
      <c r="D256" s="139">
        <f t="shared" ref="D256:D270" si="98">SUM(E256:L256)</f>
        <v>5000</v>
      </c>
      <c r="E256" s="151">
        <f>SUM(E257)</f>
        <v>5000</v>
      </c>
      <c r="F256" s="151">
        <f t="shared" ref="F256:L256" si="99">SUM(F257)</f>
        <v>0</v>
      </c>
      <c r="G256" s="151">
        <f t="shared" si="99"/>
        <v>0</v>
      </c>
      <c r="H256" s="151">
        <f t="shared" si="99"/>
        <v>0</v>
      </c>
      <c r="I256" s="151">
        <f t="shared" si="99"/>
        <v>0</v>
      </c>
      <c r="J256" s="151">
        <f t="shared" si="99"/>
        <v>0</v>
      </c>
      <c r="K256" s="151">
        <f t="shared" si="99"/>
        <v>0</v>
      </c>
      <c r="L256" s="151">
        <f t="shared" si="99"/>
        <v>0</v>
      </c>
    </row>
    <row r="257" spans="1:12">
      <c r="A257" s="149">
        <v>32</v>
      </c>
      <c r="B257" s="150"/>
      <c r="C257" s="116" t="s">
        <v>2</v>
      </c>
      <c r="D257" s="139">
        <f t="shared" si="98"/>
        <v>5000</v>
      </c>
      <c r="E257" s="151">
        <f>SUM(E268,E266,E262,E260,E258)</f>
        <v>5000</v>
      </c>
      <c r="F257" s="151">
        <f t="shared" ref="F257:L257" si="100">SUM(F268,F266,F262,F260,F258)</f>
        <v>0</v>
      </c>
      <c r="G257" s="151">
        <f t="shared" si="100"/>
        <v>0</v>
      </c>
      <c r="H257" s="151">
        <f t="shared" si="100"/>
        <v>0</v>
      </c>
      <c r="I257" s="151">
        <f t="shared" si="100"/>
        <v>0</v>
      </c>
      <c r="J257" s="151">
        <f t="shared" si="100"/>
        <v>0</v>
      </c>
      <c r="K257" s="151">
        <f t="shared" si="100"/>
        <v>0</v>
      </c>
      <c r="L257" s="151">
        <f t="shared" si="100"/>
        <v>0</v>
      </c>
    </row>
    <row r="258" spans="1:12">
      <c r="A258" s="149">
        <v>321</v>
      </c>
      <c r="B258" s="150"/>
      <c r="C258" s="116" t="s">
        <v>4</v>
      </c>
      <c r="D258" s="139">
        <f t="shared" si="98"/>
        <v>500</v>
      </c>
      <c r="E258" s="151">
        <f>SUM(E259)</f>
        <v>500</v>
      </c>
      <c r="F258" s="151">
        <f t="shared" ref="F258:L258" si="101">SUM(F259)</f>
        <v>0</v>
      </c>
      <c r="G258" s="151">
        <f t="shared" si="101"/>
        <v>0</v>
      </c>
      <c r="H258" s="151">
        <f t="shared" si="101"/>
        <v>0</v>
      </c>
      <c r="I258" s="151">
        <f t="shared" si="101"/>
        <v>0</v>
      </c>
      <c r="J258" s="151">
        <f t="shared" si="101"/>
        <v>0</v>
      </c>
      <c r="K258" s="151">
        <f t="shared" si="101"/>
        <v>0</v>
      </c>
      <c r="L258" s="151">
        <f t="shared" si="101"/>
        <v>0</v>
      </c>
    </row>
    <row r="259" spans="1:12" hidden="1">
      <c r="A259" s="149">
        <v>3211</v>
      </c>
      <c r="B259" s="126">
        <v>848</v>
      </c>
      <c r="C259" s="116" t="s">
        <v>98</v>
      </c>
      <c r="D259" s="139">
        <f t="shared" si="98"/>
        <v>500</v>
      </c>
      <c r="E259" s="171">
        <v>500</v>
      </c>
      <c r="F259" s="171"/>
      <c r="G259" s="171"/>
      <c r="H259" s="171"/>
      <c r="I259" s="171"/>
      <c r="J259" s="171"/>
      <c r="K259" s="171"/>
      <c r="L259" s="171"/>
    </row>
    <row r="260" spans="1:12" hidden="1">
      <c r="A260" s="149">
        <v>322</v>
      </c>
      <c r="B260" s="126"/>
      <c r="C260" s="116" t="s">
        <v>5</v>
      </c>
      <c r="D260" s="139">
        <f t="shared" si="98"/>
        <v>0</v>
      </c>
      <c r="E260" s="151">
        <f>SUM(E261)</f>
        <v>0</v>
      </c>
      <c r="F260" s="151">
        <f t="shared" ref="F260:L260" si="102">SUM(F261)</f>
        <v>0</v>
      </c>
      <c r="G260" s="151">
        <f t="shared" si="102"/>
        <v>0</v>
      </c>
      <c r="H260" s="151">
        <f t="shared" si="102"/>
        <v>0</v>
      </c>
      <c r="I260" s="151">
        <f t="shared" si="102"/>
        <v>0</v>
      </c>
      <c r="J260" s="151">
        <f t="shared" si="102"/>
        <v>0</v>
      </c>
      <c r="K260" s="151">
        <f t="shared" si="102"/>
        <v>0</v>
      </c>
      <c r="L260" s="151">
        <f t="shared" si="102"/>
        <v>0</v>
      </c>
    </row>
    <row r="261" spans="1:12" ht="25.5" hidden="1">
      <c r="A261" s="149">
        <v>3221</v>
      </c>
      <c r="B261" s="126">
        <v>849</v>
      </c>
      <c r="C261" s="116" t="s">
        <v>101</v>
      </c>
      <c r="D261" s="139">
        <f t="shared" si="98"/>
        <v>0</v>
      </c>
      <c r="E261" s="171"/>
      <c r="F261" s="171"/>
      <c r="G261" s="171"/>
      <c r="H261" s="171"/>
      <c r="I261" s="171"/>
      <c r="J261" s="171"/>
      <c r="K261" s="171"/>
      <c r="L261" s="171"/>
    </row>
    <row r="262" spans="1:12">
      <c r="A262" s="149">
        <v>323</v>
      </c>
      <c r="B262" s="126"/>
      <c r="C262" s="116" t="s">
        <v>3</v>
      </c>
      <c r="D262" s="139">
        <f t="shared" si="98"/>
        <v>4500</v>
      </c>
      <c r="E262" s="151">
        <f>SUM(E263:E265)</f>
        <v>4500</v>
      </c>
      <c r="F262" s="151">
        <f t="shared" ref="F262:L262" si="103">SUM(F263:F265)</f>
        <v>0</v>
      </c>
      <c r="G262" s="151">
        <f t="shared" si="103"/>
        <v>0</v>
      </c>
      <c r="H262" s="151">
        <f t="shared" si="103"/>
        <v>0</v>
      </c>
      <c r="I262" s="151">
        <f t="shared" si="103"/>
        <v>0</v>
      </c>
      <c r="J262" s="151">
        <f t="shared" si="103"/>
        <v>0</v>
      </c>
      <c r="K262" s="151">
        <f t="shared" si="103"/>
        <v>0</v>
      </c>
      <c r="L262" s="151">
        <f t="shared" si="103"/>
        <v>0</v>
      </c>
    </row>
    <row r="263" spans="1:12" hidden="1">
      <c r="A263" s="149">
        <v>3231</v>
      </c>
      <c r="B263" s="126">
        <v>850</v>
      </c>
      <c r="C263" s="116" t="s">
        <v>106</v>
      </c>
      <c r="D263" s="139">
        <f t="shared" si="98"/>
        <v>4500</v>
      </c>
      <c r="E263" s="171">
        <v>4500</v>
      </c>
      <c r="F263" s="171"/>
      <c r="G263" s="171"/>
      <c r="H263" s="171"/>
      <c r="I263" s="171"/>
      <c r="J263" s="171"/>
      <c r="K263" s="171"/>
      <c r="L263" s="171"/>
    </row>
    <row r="264" spans="1:12" hidden="1">
      <c r="A264" s="149">
        <v>3237</v>
      </c>
      <c r="B264" s="126">
        <v>851</v>
      </c>
      <c r="C264" s="116" t="s">
        <v>96</v>
      </c>
      <c r="D264" s="139">
        <f t="shared" si="98"/>
        <v>0</v>
      </c>
      <c r="E264" s="171"/>
      <c r="F264" s="171"/>
      <c r="G264" s="171"/>
      <c r="H264" s="171"/>
      <c r="I264" s="171"/>
      <c r="J264" s="171"/>
      <c r="K264" s="171"/>
      <c r="L264" s="171"/>
    </row>
    <row r="265" spans="1:12" hidden="1">
      <c r="A265" s="149">
        <v>3239</v>
      </c>
      <c r="B265" s="126">
        <v>852</v>
      </c>
      <c r="C265" s="116" t="s">
        <v>112</v>
      </c>
      <c r="D265" s="139">
        <f t="shared" si="98"/>
        <v>0</v>
      </c>
      <c r="E265" s="171"/>
      <c r="F265" s="171"/>
      <c r="G265" s="171"/>
      <c r="H265" s="171"/>
      <c r="I265" s="171"/>
      <c r="J265" s="171"/>
      <c r="K265" s="171"/>
      <c r="L265" s="171"/>
    </row>
    <row r="266" spans="1:12" ht="25.5" hidden="1">
      <c r="A266" s="149">
        <v>324</v>
      </c>
      <c r="B266" s="126"/>
      <c r="C266" s="116" t="s">
        <v>6</v>
      </c>
      <c r="D266" s="139">
        <f t="shared" si="98"/>
        <v>0</v>
      </c>
      <c r="E266" s="151">
        <f>SUM(E267)</f>
        <v>0</v>
      </c>
      <c r="F266" s="151">
        <f t="shared" ref="F266:L266" si="104">SUM(F267)</f>
        <v>0</v>
      </c>
      <c r="G266" s="151">
        <f t="shared" si="104"/>
        <v>0</v>
      </c>
      <c r="H266" s="151">
        <f t="shared" si="104"/>
        <v>0</v>
      </c>
      <c r="I266" s="151">
        <f t="shared" si="104"/>
        <v>0</v>
      </c>
      <c r="J266" s="151">
        <f t="shared" si="104"/>
        <v>0</v>
      </c>
      <c r="K266" s="151">
        <f t="shared" si="104"/>
        <v>0</v>
      </c>
      <c r="L266" s="151">
        <f t="shared" si="104"/>
        <v>0</v>
      </c>
    </row>
    <row r="267" spans="1:12" ht="25.5" hidden="1">
      <c r="A267" s="149">
        <v>3241</v>
      </c>
      <c r="B267" s="126">
        <v>853</v>
      </c>
      <c r="C267" s="116" t="s">
        <v>6</v>
      </c>
      <c r="D267" s="139">
        <f t="shared" si="98"/>
        <v>0</v>
      </c>
      <c r="E267" s="171"/>
      <c r="F267" s="171"/>
      <c r="G267" s="171"/>
      <c r="H267" s="171"/>
      <c r="I267" s="171"/>
      <c r="J267" s="171"/>
      <c r="K267" s="171"/>
      <c r="L267" s="171"/>
    </row>
    <row r="268" spans="1:12" hidden="1">
      <c r="A268" s="149">
        <v>329</v>
      </c>
      <c r="B268" s="126"/>
      <c r="C268" s="116" t="s">
        <v>7</v>
      </c>
      <c r="D268" s="139">
        <f t="shared" si="98"/>
        <v>0</v>
      </c>
      <c r="E268" s="151">
        <f>SUM(E269:E270)</f>
        <v>0</v>
      </c>
      <c r="F268" s="151">
        <f t="shared" ref="F268:L268" si="105">SUM(F269:F270)</f>
        <v>0</v>
      </c>
      <c r="G268" s="151">
        <f t="shared" si="105"/>
        <v>0</v>
      </c>
      <c r="H268" s="151">
        <f t="shared" si="105"/>
        <v>0</v>
      </c>
      <c r="I268" s="151">
        <f t="shared" si="105"/>
        <v>0</v>
      </c>
      <c r="J268" s="151">
        <f t="shared" si="105"/>
        <v>0</v>
      </c>
      <c r="K268" s="151">
        <f t="shared" si="105"/>
        <v>0</v>
      </c>
      <c r="L268" s="151">
        <f t="shared" si="105"/>
        <v>0</v>
      </c>
    </row>
    <row r="269" spans="1:12" hidden="1">
      <c r="A269" s="149">
        <v>3293</v>
      </c>
      <c r="B269" s="126">
        <v>854</v>
      </c>
      <c r="C269" s="116" t="s">
        <v>114</v>
      </c>
      <c r="D269" s="139">
        <f t="shared" si="98"/>
        <v>0</v>
      </c>
      <c r="E269" s="171"/>
      <c r="F269" s="171"/>
      <c r="G269" s="171"/>
      <c r="H269" s="171"/>
      <c r="I269" s="171"/>
      <c r="J269" s="171"/>
      <c r="K269" s="171"/>
      <c r="L269" s="171"/>
    </row>
    <row r="270" spans="1:12" hidden="1">
      <c r="A270" s="149">
        <v>3299</v>
      </c>
      <c r="B270" s="126">
        <v>855</v>
      </c>
      <c r="C270" s="116" t="s">
        <v>7</v>
      </c>
      <c r="D270" s="139">
        <f t="shared" si="98"/>
        <v>0</v>
      </c>
      <c r="E270" s="171"/>
      <c r="F270" s="171"/>
      <c r="G270" s="171"/>
      <c r="H270" s="171"/>
      <c r="I270" s="171"/>
      <c r="J270" s="171"/>
      <c r="K270" s="171"/>
      <c r="L270" s="171"/>
    </row>
    <row r="271" spans="1:12" hidden="1">
      <c r="A271" s="149"/>
      <c r="B271" s="150"/>
      <c r="C271" s="116"/>
      <c r="D271" s="152"/>
      <c r="E271" s="152"/>
      <c r="F271" s="152"/>
      <c r="G271" s="152"/>
      <c r="H271" s="152"/>
      <c r="I271" s="152"/>
      <c r="J271" s="152"/>
      <c r="K271" s="152"/>
      <c r="L271" s="152"/>
    </row>
    <row r="272" spans="1:12" ht="16.5" hidden="1" customHeight="1">
      <c r="A272" s="127"/>
      <c r="B272" s="153"/>
      <c r="C272" s="173" t="s">
        <v>165</v>
      </c>
      <c r="D272" s="137">
        <f>SUM(E272:L272)</f>
        <v>0</v>
      </c>
      <c r="E272" s="148">
        <f>SUM(E273)</f>
        <v>0</v>
      </c>
      <c r="F272" s="148">
        <f t="shared" ref="F272:L272" si="106">SUM(F273)</f>
        <v>0</v>
      </c>
      <c r="G272" s="148">
        <f t="shared" si="106"/>
        <v>0</v>
      </c>
      <c r="H272" s="148">
        <f t="shared" si="106"/>
        <v>0</v>
      </c>
      <c r="I272" s="148">
        <f t="shared" si="106"/>
        <v>0</v>
      </c>
      <c r="J272" s="148">
        <f t="shared" si="106"/>
        <v>0</v>
      </c>
      <c r="K272" s="148">
        <f t="shared" si="106"/>
        <v>0</v>
      </c>
      <c r="L272" s="148">
        <f t="shared" si="106"/>
        <v>0</v>
      </c>
    </row>
    <row r="273" spans="1:13" hidden="1">
      <c r="A273" s="149">
        <v>3</v>
      </c>
      <c r="B273" s="150"/>
      <c r="C273" s="116" t="s">
        <v>61</v>
      </c>
      <c r="D273" s="139">
        <f t="shared" ref="D273:D280" si="107">SUM(E273:L273)</f>
        <v>0</v>
      </c>
      <c r="E273" s="151">
        <f>SUM(E274)</f>
        <v>0</v>
      </c>
      <c r="F273" s="151">
        <f t="shared" ref="F273:L273" si="108">SUM(F274)</f>
        <v>0</v>
      </c>
      <c r="G273" s="151">
        <f t="shared" si="108"/>
        <v>0</v>
      </c>
      <c r="H273" s="151">
        <f t="shared" si="108"/>
        <v>0</v>
      </c>
      <c r="I273" s="151">
        <f t="shared" si="108"/>
        <v>0</v>
      </c>
      <c r="J273" s="151">
        <f t="shared" si="108"/>
        <v>0</v>
      </c>
      <c r="K273" s="151">
        <f t="shared" si="108"/>
        <v>0</v>
      </c>
      <c r="L273" s="151">
        <f t="shared" si="108"/>
        <v>0</v>
      </c>
    </row>
    <row r="274" spans="1:13" hidden="1">
      <c r="A274" s="149">
        <v>32</v>
      </c>
      <c r="B274" s="150"/>
      <c r="C274" s="116" t="s">
        <v>2</v>
      </c>
      <c r="D274" s="139">
        <f t="shared" si="107"/>
        <v>0</v>
      </c>
      <c r="E274" s="151">
        <f>SUM(E279,E275)</f>
        <v>0</v>
      </c>
      <c r="F274" s="151">
        <f t="shared" ref="F274:L274" si="109">SUM(F279,F275)</f>
        <v>0</v>
      </c>
      <c r="G274" s="151">
        <f t="shared" si="109"/>
        <v>0</v>
      </c>
      <c r="H274" s="151">
        <f t="shared" si="109"/>
        <v>0</v>
      </c>
      <c r="I274" s="151">
        <f t="shared" si="109"/>
        <v>0</v>
      </c>
      <c r="J274" s="151">
        <f t="shared" si="109"/>
        <v>0</v>
      </c>
      <c r="K274" s="151">
        <f t="shared" si="109"/>
        <v>0</v>
      </c>
      <c r="L274" s="151">
        <f t="shared" si="109"/>
        <v>0</v>
      </c>
    </row>
    <row r="275" spans="1:13" hidden="1">
      <c r="A275" s="149">
        <v>323</v>
      </c>
      <c r="B275" s="126"/>
      <c r="C275" s="116" t="s">
        <v>3</v>
      </c>
      <c r="D275" s="139">
        <f t="shared" si="107"/>
        <v>0</v>
      </c>
      <c r="E275" s="151">
        <f>SUM(E276:E278)</f>
        <v>0</v>
      </c>
      <c r="F275" s="151">
        <f t="shared" ref="F275:L275" si="110">SUM(F276:F278)</f>
        <v>0</v>
      </c>
      <c r="G275" s="151">
        <f t="shared" si="110"/>
        <v>0</v>
      </c>
      <c r="H275" s="151">
        <f t="shared" si="110"/>
        <v>0</v>
      </c>
      <c r="I275" s="151">
        <f t="shared" si="110"/>
        <v>0</v>
      </c>
      <c r="J275" s="151">
        <f t="shared" si="110"/>
        <v>0</v>
      </c>
      <c r="K275" s="151">
        <f t="shared" si="110"/>
        <v>0</v>
      </c>
      <c r="L275" s="151">
        <f t="shared" si="110"/>
        <v>0</v>
      </c>
    </row>
    <row r="276" spans="1:13" hidden="1">
      <c r="A276" s="149">
        <v>3231</v>
      </c>
      <c r="B276" s="126">
        <v>858</v>
      </c>
      <c r="C276" s="116" t="s">
        <v>106</v>
      </c>
      <c r="D276" s="139">
        <f t="shared" si="107"/>
        <v>0</v>
      </c>
      <c r="E276" s="174"/>
      <c r="F276" s="174"/>
      <c r="G276" s="174"/>
      <c r="H276" s="174"/>
      <c r="I276" s="174"/>
      <c r="J276" s="174"/>
      <c r="K276" s="174"/>
      <c r="L276" s="174"/>
    </row>
    <row r="277" spans="1:13" ht="14.25" hidden="1" customHeight="1">
      <c r="A277" s="149">
        <v>3232</v>
      </c>
      <c r="B277" s="126">
        <v>859</v>
      </c>
      <c r="C277" s="116" t="s">
        <v>95</v>
      </c>
      <c r="D277" s="139">
        <f t="shared" si="107"/>
        <v>0</v>
      </c>
      <c r="E277" s="174"/>
      <c r="F277" s="174"/>
      <c r="G277" s="174"/>
      <c r="H277" s="174"/>
      <c r="I277" s="174"/>
      <c r="J277" s="174"/>
      <c r="K277" s="174"/>
      <c r="L277" s="174"/>
    </row>
    <row r="278" spans="1:13" hidden="1">
      <c r="A278" s="149">
        <v>3237</v>
      </c>
      <c r="B278" s="126">
        <v>860</v>
      </c>
      <c r="C278" s="116" t="s">
        <v>96</v>
      </c>
      <c r="D278" s="139">
        <f t="shared" si="107"/>
        <v>0</v>
      </c>
      <c r="E278" s="174"/>
      <c r="F278" s="174"/>
      <c r="G278" s="174"/>
      <c r="H278" s="174"/>
      <c r="I278" s="174"/>
      <c r="J278" s="174"/>
      <c r="K278" s="174"/>
      <c r="L278" s="174"/>
    </row>
    <row r="279" spans="1:13" hidden="1">
      <c r="A279" s="149">
        <v>329</v>
      </c>
      <c r="B279" s="126"/>
      <c r="C279" s="116" t="s">
        <v>7</v>
      </c>
      <c r="D279" s="139">
        <f t="shared" si="107"/>
        <v>0</v>
      </c>
      <c r="E279" s="151">
        <f>SUM(E280)</f>
        <v>0</v>
      </c>
      <c r="F279" s="151">
        <f t="shared" ref="F279:L279" si="111">SUM(F280)</f>
        <v>0</v>
      </c>
      <c r="G279" s="151">
        <f t="shared" si="111"/>
        <v>0</v>
      </c>
      <c r="H279" s="151">
        <f t="shared" si="111"/>
        <v>0</v>
      </c>
      <c r="I279" s="151">
        <f t="shared" si="111"/>
        <v>0</v>
      </c>
      <c r="J279" s="151">
        <f t="shared" si="111"/>
        <v>0</v>
      </c>
      <c r="K279" s="151">
        <f t="shared" si="111"/>
        <v>0</v>
      </c>
      <c r="L279" s="151">
        <f t="shared" si="111"/>
        <v>0</v>
      </c>
    </row>
    <row r="280" spans="1:13" hidden="1">
      <c r="A280" s="149">
        <v>3299</v>
      </c>
      <c r="B280" s="126">
        <v>861</v>
      </c>
      <c r="C280" s="116" t="s">
        <v>7</v>
      </c>
      <c r="D280" s="139">
        <f t="shared" si="107"/>
        <v>0</v>
      </c>
      <c r="E280" s="174"/>
      <c r="F280" s="174"/>
      <c r="G280" s="174"/>
      <c r="H280" s="174"/>
      <c r="I280" s="174"/>
      <c r="J280" s="174"/>
      <c r="K280" s="174"/>
      <c r="L280" s="174"/>
    </row>
    <row r="281" spans="1:13" hidden="1">
      <c r="A281" s="149"/>
      <c r="B281" s="150"/>
      <c r="C281" s="116"/>
      <c r="D281" s="152"/>
      <c r="E281" s="152"/>
      <c r="F281" s="152"/>
      <c r="G281" s="152"/>
      <c r="H281" s="152"/>
      <c r="I281" s="152"/>
      <c r="J281" s="152"/>
      <c r="K281" s="152"/>
      <c r="L281" s="152"/>
    </row>
    <row r="282" spans="1:13" ht="38.25">
      <c r="A282" s="127" t="s">
        <v>78</v>
      </c>
      <c r="B282" s="153"/>
      <c r="C282" s="129" t="s">
        <v>79</v>
      </c>
      <c r="D282" s="137">
        <f>SUM(E282:L282)</f>
        <v>1434</v>
      </c>
      <c r="E282" s="137">
        <f t="shared" ref="E282:L285" si="112">SUM(E283)</f>
        <v>1434</v>
      </c>
      <c r="F282" s="137">
        <f t="shared" si="112"/>
        <v>0</v>
      </c>
      <c r="G282" s="137">
        <f t="shared" si="112"/>
        <v>0</v>
      </c>
      <c r="H282" s="137">
        <f t="shared" si="112"/>
        <v>0</v>
      </c>
      <c r="I282" s="137">
        <f t="shared" si="112"/>
        <v>0</v>
      </c>
      <c r="J282" s="137">
        <f t="shared" si="112"/>
        <v>0</v>
      </c>
      <c r="K282" s="137">
        <f t="shared" si="112"/>
        <v>0</v>
      </c>
      <c r="L282" s="137">
        <f t="shared" si="112"/>
        <v>0</v>
      </c>
    </row>
    <row r="283" spans="1:13">
      <c r="A283" s="149">
        <v>4</v>
      </c>
      <c r="B283" s="154"/>
      <c r="C283" s="116" t="s">
        <v>58</v>
      </c>
      <c r="D283" s="117">
        <f>SUM(E283:L283)</f>
        <v>1434</v>
      </c>
      <c r="E283" s="117">
        <f t="shared" si="112"/>
        <v>1434</v>
      </c>
      <c r="F283" s="117">
        <f t="shared" si="112"/>
        <v>0</v>
      </c>
      <c r="G283" s="117">
        <f t="shared" si="112"/>
        <v>0</v>
      </c>
      <c r="H283" s="117">
        <f t="shared" si="112"/>
        <v>0</v>
      </c>
      <c r="I283" s="117">
        <f t="shared" si="112"/>
        <v>0</v>
      </c>
      <c r="J283" s="117">
        <f t="shared" si="112"/>
        <v>0</v>
      </c>
      <c r="K283" s="117">
        <f t="shared" si="112"/>
        <v>0</v>
      </c>
      <c r="L283" s="117">
        <f t="shared" si="112"/>
        <v>0</v>
      </c>
    </row>
    <row r="284" spans="1:13" ht="25.5">
      <c r="A284" s="149">
        <v>42</v>
      </c>
      <c r="B284" s="154"/>
      <c r="C284" s="116" t="s">
        <v>0</v>
      </c>
      <c r="D284" s="117">
        <f>SUM(E284:L284)</f>
        <v>1434</v>
      </c>
      <c r="E284" s="117">
        <f t="shared" si="112"/>
        <v>1434</v>
      </c>
      <c r="F284" s="117">
        <f t="shared" si="112"/>
        <v>0</v>
      </c>
      <c r="G284" s="117">
        <f t="shared" si="112"/>
        <v>0</v>
      </c>
      <c r="H284" s="117">
        <f t="shared" si="112"/>
        <v>0</v>
      </c>
      <c r="I284" s="117">
        <f t="shared" si="112"/>
        <v>0</v>
      </c>
      <c r="J284" s="117">
        <f t="shared" si="112"/>
        <v>0</v>
      </c>
      <c r="K284" s="117">
        <f t="shared" si="112"/>
        <v>0</v>
      </c>
      <c r="L284" s="117">
        <f t="shared" si="112"/>
        <v>0</v>
      </c>
      <c r="M284" s="183">
        <v>0</v>
      </c>
    </row>
    <row r="285" spans="1:13" ht="25.5">
      <c r="A285" s="149">
        <v>424</v>
      </c>
      <c r="B285" s="154"/>
      <c r="C285" s="116" t="s">
        <v>13</v>
      </c>
      <c r="D285" s="117">
        <f>SUM(E285:L285)</f>
        <v>1434</v>
      </c>
      <c r="E285" s="117">
        <f t="shared" si="112"/>
        <v>1434</v>
      </c>
      <c r="F285" s="117">
        <f t="shared" si="112"/>
        <v>0</v>
      </c>
      <c r="G285" s="117">
        <f t="shared" si="112"/>
        <v>0</v>
      </c>
      <c r="H285" s="117">
        <f t="shared" si="112"/>
        <v>0</v>
      </c>
      <c r="I285" s="117">
        <f t="shared" si="112"/>
        <v>0</v>
      </c>
      <c r="J285" s="117">
        <f t="shared" si="112"/>
        <v>0</v>
      </c>
      <c r="K285" s="117">
        <f t="shared" si="112"/>
        <v>0</v>
      </c>
      <c r="L285" s="117">
        <f t="shared" si="112"/>
        <v>0</v>
      </c>
    </row>
    <row r="286" spans="1:13" hidden="1">
      <c r="A286" s="149">
        <v>4241</v>
      </c>
      <c r="B286" s="175">
        <v>864</v>
      </c>
      <c r="C286" s="116" t="s">
        <v>152</v>
      </c>
      <c r="D286" s="117">
        <f>SUM(E286:L286)</f>
        <v>1434</v>
      </c>
      <c r="E286" s="164">
        <v>1434</v>
      </c>
      <c r="F286" s="164"/>
      <c r="G286" s="176"/>
      <c r="H286" s="176"/>
      <c r="I286" s="176"/>
      <c r="J286" s="176"/>
      <c r="K286" s="176"/>
      <c r="L286" s="176"/>
    </row>
    <row r="287" spans="1:13" hidden="1">
      <c r="A287" s="149"/>
      <c r="B287" s="175"/>
      <c r="C287" s="116"/>
      <c r="D287" s="117"/>
      <c r="E287" s="139"/>
      <c r="F287" s="139"/>
      <c r="G287" s="177"/>
      <c r="H287" s="177"/>
      <c r="I287" s="177"/>
      <c r="J287" s="177"/>
      <c r="K287" s="177"/>
      <c r="L287" s="177"/>
    </row>
    <row r="288" spans="1:13" ht="38.25" hidden="1">
      <c r="A288" s="127"/>
      <c r="B288" s="128"/>
      <c r="C288" s="129" t="s">
        <v>166</v>
      </c>
      <c r="D288" s="137">
        <f>SUM(E288:L288)</f>
        <v>0</v>
      </c>
      <c r="E288" s="178">
        <f>SUM(E289)</f>
        <v>0</v>
      </c>
      <c r="F288" s="178">
        <f t="shared" ref="F288:L291" si="113">SUM(F289)</f>
        <v>0</v>
      </c>
      <c r="G288" s="178">
        <f t="shared" si="113"/>
        <v>0</v>
      </c>
      <c r="H288" s="178">
        <f t="shared" si="113"/>
        <v>0</v>
      </c>
      <c r="I288" s="178">
        <f t="shared" si="113"/>
        <v>0</v>
      </c>
      <c r="J288" s="178">
        <f t="shared" si="113"/>
        <v>0</v>
      </c>
      <c r="K288" s="178">
        <f t="shared" si="113"/>
        <v>0</v>
      </c>
      <c r="L288" s="178">
        <f t="shared" si="113"/>
        <v>0</v>
      </c>
    </row>
    <row r="289" spans="1:12" hidden="1">
      <c r="A289" s="149">
        <v>3</v>
      </c>
      <c r="B289" s="175"/>
      <c r="C289" s="116" t="s">
        <v>61</v>
      </c>
      <c r="D289" s="117">
        <f>SUM(E289:L289)</f>
        <v>0</v>
      </c>
      <c r="E289" s="139">
        <f>SUM(E290)</f>
        <v>0</v>
      </c>
      <c r="F289" s="139">
        <f t="shared" si="113"/>
        <v>0</v>
      </c>
      <c r="G289" s="139">
        <f t="shared" si="113"/>
        <v>0</v>
      </c>
      <c r="H289" s="139">
        <f t="shared" si="113"/>
        <v>0</v>
      </c>
      <c r="I289" s="139">
        <f t="shared" si="113"/>
        <v>0</v>
      </c>
      <c r="J289" s="139">
        <f t="shared" si="113"/>
        <v>0</v>
      </c>
      <c r="K289" s="139">
        <f t="shared" si="113"/>
        <v>0</v>
      </c>
      <c r="L289" s="139">
        <f t="shared" si="113"/>
        <v>0</v>
      </c>
    </row>
    <row r="290" spans="1:12" hidden="1">
      <c r="A290" s="149">
        <v>32</v>
      </c>
      <c r="B290" s="175"/>
      <c r="C290" s="116" t="s">
        <v>2</v>
      </c>
      <c r="D290" s="117">
        <f>SUM(E290:L290)</f>
        <v>0</v>
      </c>
      <c r="E290" s="139">
        <f>SUM(E291)</f>
        <v>0</v>
      </c>
      <c r="F290" s="139">
        <f t="shared" si="113"/>
        <v>0</v>
      </c>
      <c r="G290" s="139">
        <f t="shared" si="113"/>
        <v>0</v>
      </c>
      <c r="H290" s="139">
        <f t="shared" si="113"/>
        <v>0</v>
      </c>
      <c r="I290" s="139">
        <f t="shared" si="113"/>
        <v>0</v>
      </c>
      <c r="J290" s="139">
        <f t="shared" si="113"/>
        <v>0</v>
      </c>
      <c r="K290" s="139">
        <f t="shared" si="113"/>
        <v>0</v>
      </c>
      <c r="L290" s="139">
        <f t="shared" si="113"/>
        <v>0</v>
      </c>
    </row>
    <row r="291" spans="1:12" hidden="1">
      <c r="A291" s="149">
        <v>322</v>
      </c>
      <c r="B291" s="175"/>
      <c r="C291" s="116" t="s">
        <v>5</v>
      </c>
      <c r="D291" s="117">
        <f>SUM(E291:L291)</f>
        <v>0</v>
      </c>
      <c r="E291" s="139">
        <f>SUM(E292)</f>
        <v>0</v>
      </c>
      <c r="F291" s="139">
        <f t="shared" si="113"/>
        <v>0</v>
      </c>
      <c r="G291" s="139">
        <f t="shared" si="113"/>
        <v>0</v>
      </c>
      <c r="H291" s="139">
        <f t="shared" si="113"/>
        <v>0</v>
      </c>
      <c r="I291" s="139">
        <f t="shared" si="113"/>
        <v>0</v>
      </c>
      <c r="J291" s="139">
        <f t="shared" si="113"/>
        <v>0</v>
      </c>
      <c r="K291" s="139">
        <f t="shared" si="113"/>
        <v>0</v>
      </c>
      <c r="L291" s="139">
        <f t="shared" si="113"/>
        <v>0</v>
      </c>
    </row>
    <row r="292" spans="1:12" ht="25.5" hidden="1">
      <c r="A292" s="149">
        <v>3221</v>
      </c>
      <c r="B292" s="175"/>
      <c r="C292" s="116" t="s">
        <v>101</v>
      </c>
      <c r="D292" s="117">
        <f>SUM(E292:L292)</f>
        <v>0</v>
      </c>
      <c r="E292" s="169"/>
      <c r="F292" s="169"/>
      <c r="G292" s="179"/>
      <c r="H292" s="179"/>
      <c r="I292" s="179"/>
      <c r="J292" s="179"/>
      <c r="K292" s="179"/>
      <c r="L292" s="179"/>
    </row>
    <row r="293" spans="1:12" hidden="1">
      <c r="A293" s="149"/>
      <c r="B293" s="154"/>
      <c r="C293" s="116"/>
      <c r="D293" s="117"/>
      <c r="E293" s="117"/>
      <c r="F293" s="117"/>
      <c r="G293" s="177"/>
      <c r="H293" s="177"/>
      <c r="I293" s="177"/>
      <c r="J293" s="177"/>
      <c r="K293" s="177"/>
      <c r="L293" s="177"/>
    </row>
    <row r="294" spans="1:12" ht="16.5" hidden="1" customHeight="1">
      <c r="A294" s="127" t="s">
        <v>167</v>
      </c>
      <c r="B294" s="153"/>
      <c r="C294" s="129" t="s">
        <v>168</v>
      </c>
      <c r="D294" s="137">
        <f t="shared" ref="D294:D301" si="114">SUM(E294:L294)</f>
        <v>0</v>
      </c>
      <c r="E294" s="137">
        <f t="shared" ref="E294:L294" si="115">SUM(E295)</f>
        <v>0</v>
      </c>
      <c r="F294" s="137">
        <f t="shared" si="115"/>
        <v>0</v>
      </c>
      <c r="G294" s="137">
        <f t="shared" si="115"/>
        <v>0</v>
      </c>
      <c r="H294" s="137">
        <f t="shared" si="115"/>
        <v>0</v>
      </c>
      <c r="I294" s="137">
        <f t="shared" si="115"/>
        <v>0</v>
      </c>
      <c r="J294" s="137">
        <f t="shared" si="115"/>
        <v>0</v>
      </c>
      <c r="K294" s="137">
        <f t="shared" si="115"/>
        <v>0</v>
      </c>
      <c r="L294" s="137">
        <f t="shared" si="115"/>
        <v>0</v>
      </c>
    </row>
    <row r="295" spans="1:12" hidden="1">
      <c r="A295" s="149">
        <v>3</v>
      </c>
      <c r="B295" s="154"/>
      <c r="C295" s="116" t="s">
        <v>61</v>
      </c>
      <c r="D295" s="117">
        <f t="shared" si="114"/>
        <v>0</v>
      </c>
      <c r="E295" s="117">
        <f t="shared" ref="E295:L295" si="116">SUM(E296,E299)</f>
        <v>0</v>
      </c>
      <c r="F295" s="117">
        <f>SUM(F296,F299)</f>
        <v>0</v>
      </c>
      <c r="G295" s="117">
        <f t="shared" si="116"/>
        <v>0</v>
      </c>
      <c r="H295" s="117">
        <f t="shared" si="116"/>
        <v>0</v>
      </c>
      <c r="I295" s="117">
        <f t="shared" si="116"/>
        <v>0</v>
      </c>
      <c r="J295" s="117">
        <f t="shared" si="116"/>
        <v>0</v>
      </c>
      <c r="K295" s="117">
        <f t="shared" si="116"/>
        <v>0</v>
      </c>
      <c r="L295" s="117">
        <f t="shared" si="116"/>
        <v>0</v>
      </c>
    </row>
    <row r="296" spans="1:12" hidden="1">
      <c r="A296" s="149">
        <v>32</v>
      </c>
      <c r="B296" s="154"/>
      <c r="C296" s="116" t="s">
        <v>2</v>
      </c>
      <c r="D296" s="117">
        <f t="shared" si="114"/>
        <v>0</v>
      </c>
      <c r="E296" s="117">
        <f t="shared" ref="E296:L300" si="117">SUM(E297)</f>
        <v>0</v>
      </c>
      <c r="F296" s="117">
        <f t="shared" si="117"/>
        <v>0</v>
      </c>
      <c r="G296" s="117">
        <f t="shared" si="117"/>
        <v>0</v>
      </c>
      <c r="H296" s="117">
        <f t="shared" si="117"/>
        <v>0</v>
      </c>
      <c r="I296" s="117">
        <f t="shared" si="117"/>
        <v>0</v>
      </c>
      <c r="J296" s="117">
        <f t="shared" si="117"/>
        <v>0</v>
      </c>
      <c r="K296" s="117">
        <f t="shared" si="117"/>
        <v>0</v>
      </c>
      <c r="L296" s="117">
        <f t="shared" si="117"/>
        <v>0</v>
      </c>
    </row>
    <row r="297" spans="1:12" hidden="1">
      <c r="A297" s="149">
        <v>322</v>
      </c>
      <c r="B297" s="154"/>
      <c r="C297" s="116" t="s">
        <v>5</v>
      </c>
      <c r="D297" s="117">
        <f t="shared" si="114"/>
        <v>0</v>
      </c>
      <c r="E297" s="117">
        <f t="shared" si="117"/>
        <v>0</v>
      </c>
      <c r="F297" s="117">
        <f t="shared" si="117"/>
        <v>0</v>
      </c>
      <c r="G297" s="117">
        <f t="shared" si="117"/>
        <v>0</v>
      </c>
      <c r="H297" s="117">
        <f t="shared" si="117"/>
        <v>0</v>
      </c>
      <c r="I297" s="117">
        <f t="shared" si="117"/>
        <v>0</v>
      </c>
      <c r="J297" s="117">
        <f t="shared" si="117"/>
        <v>0</v>
      </c>
      <c r="K297" s="117">
        <f t="shared" si="117"/>
        <v>0</v>
      </c>
      <c r="L297" s="117">
        <f t="shared" si="117"/>
        <v>0</v>
      </c>
    </row>
    <row r="298" spans="1:12" hidden="1">
      <c r="A298" s="149">
        <v>3222</v>
      </c>
      <c r="B298" s="175">
        <v>869</v>
      </c>
      <c r="C298" s="116" t="s">
        <v>102</v>
      </c>
      <c r="D298" s="117">
        <f t="shared" si="114"/>
        <v>0</v>
      </c>
      <c r="E298" s="164"/>
      <c r="F298" s="164"/>
      <c r="G298" s="176"/>
      <c r="H298" s="176"/>
      <c r="I298" s="176"/>
      <c r="J298" s="176"/>
      <c r="K298" s="176"/>
      <c r="L298" s="176"/>
    </row>
    <row r="299" spans="1:12" ht="25.5" hidden="1">
      <c r="A299" s="149">
        <v>36</v>
      </c>
      <c r="B299" s="154"/>
      <c r="C299" s="116" t="s">
        <v>136</v>
      </c>
      <c r="D299" s="117">
        <f t="shared" si="114"/>
        <v>0</v>
      </c>
      <c r="E299" s="117">
        <f t="shared" si="117"/>
        <v>0</v>
      </c>
      <c r="F299" s="117">
        <f t="shared" si="117"/>
        <v>0</v>
      </c>
      <c r="G299" s="117">
        <f t="shared" si="117"/>
        <v>0</v>
      </c>
      <c r="H299" s="117">
        <f t="shared" si="117"/>
        <v>0</v>
      </c>
      <c r="I299" s="117">
        <f t="shared" si="117"/>
        <v>0</v>
      </c>
      <c r="J299" s="117">
        <f t="shared" si="117"/>
        <v>0</v>
      </c>
      <c r="K299" s="117">
        <f t="shared" si="117"/>
        <v>0</v>
      </c>
      <c r="L299" s="117">
        <f t="shared" si="117"/>
        <v>0</v>
      </c>
    </row>
    <row r="300" spans="1:12" ht="25.5" hidden="1">
      <c r="A300" s="149">
        <v>366</v>
      </c>
      <c r="B300" s="154"/>
      <c r="C300" s="116" t="s">
        <v>137</v>
      </c>
      <c r="D300" s="117">
        <f t="shared" si="114"/>
        <v>0</v>
      </c>
      <c r="E300" s="117">
        <f t="shared" si="117"/>
        <v>0</v>
      </c>
      <c r="F300" s="117">
        <f t="shared" si="117"/>
        <v>0</v>
      </c>
      <c r="G300" s="117">
        <f t="shared" si="117"/>
        <v>0</v>
      </c>
      <c r="H300" s="117">
        <f t="shared" si="117"/>
        <v>0</v>
      </c>
      <c r="I300" s="117">
        <f t="shared" si="117"/>
        <v>0</v>
      </c>
      <c r="J300" s="117">
        <f t="shared" si="117"/>
        <v>0</v>
      </c>
      <c r="K300" s="117">
        <f t="shared" si="117"/>
        <v>0</v>
      </c>
      <c r="L300" s="117">
        <f t="shared" si="117"/>
        <v>0</v>
      </c>
    </row>
    <row r="301" spans="1:12" ht="25.5" hidden="1">
      <c r="A301" s="149">
        <v>3661</v>
      </c>
      <c r="B301" s="175">
        <v>870</v>
      </c>
      <c r="C301" s="116" t="s">
        <v>138</v>
      </c>
      <c r="D301" s="117">
        <f t="shared" si="114"/>
        <v>0</v>
      </c>
      <c r="E301" s="164"/>
      <c r="F301" s="164"/>
      <c r="G301" s="176"/>
      <c r="H301" s="176"/>
      <c r="I301" s="176"/>
      <c r="J301" s="176"/>
      <c r="K301" s="176"/>
      <c r="L301" s="176"/>
    </row>
    <row r="302" spans="1:12" hidden="1">
      <c r="A302" s="149"/>
      <c r="B302" s="154"/>
      <c r="C302" s="116"/>
      <c r="D302" s="117"/>
      <c r="E302" s="117"/>
      <c r="F302" s="117"/>
      <c r="G302" s="177"/>
      <c r="H302" s="177"/>
      <c r="I302" s="177"/>
      <c r="J302" s="177"/>
      <c r="K302" s="177"/>
      <c r="L302" s="177"/>
    </row>
    <row r="303" spans="1:12" ht="15.75" hidden="1" customHeight="1">
      <c r="A303" s="127" t="s">
        <v>169</v>
      </c>
      <c r="B303" s="153"/>
      <c r="C303" s="129" t="s">
        <v>170</v>
      </c>
      <c r="D303" s="137">
        <f t="shared" ref="D303:D321" si="118">SUM(E303:L303)</f>
        <v>0</v>
      </c>
      <c r="E303" s="137">
        <f t="shared" ref="E303:L303" si="119">SUM(E304)</f>
        <v>0</v>
      </c>
      <c r="F303" s="137">
        <f t="shared" si="119"/>
        <v>0</v>
      </c>
      <c r="G303" s="137">
        <f t="shared" si="119"/>
        <v>0</v>
      </c>
      <c r="H303" s="137">
        <f t="shared" si="119"/>
        <v>0</v>
      </c>
      <c r="I303" s="137">
        <f t="shared" si="119"/>
        <v>0</v>
      </c>
      <c r="J303" s="137">
        <f t="shared" si="119"/>
        <v>0</v>
      </c>
      <c r="K303" s="137">
        <f t="shared" si="119"/>
        <v>0</v>
      </c>
      <c r="L303" s="137">
        <f t="shared" si="119"/>
        <v>0</v>
      </c>
    </row>
    <row r="304" spans="1:12" hidden="1">
      <c r="A304" s="149">
        <v>3</v>
      </c>
      <c r="B304" s="154"/>
      <c r="C304" s="116" t="s">
        <v>61</v>
      </c>
      <c r="D304" s="117">
        <f t="shared" si="118"/>
        <v>0</v>
      </c>
      <c r="E304" s="117">
        <f>SUM(E305,E312,)</f>
        <v>0</v>
      </c>
      <c r="F304" s="117">
        <f t="shared" ref="F304:L304" si="120">SUM(F305,F312,)</f>
        <v>0</v>
      </c>
      <c r="G304" s="117">
        <f t="shared" si="120"/>
        <v>0</v>
      </c>
      <c r="H304" s="117">
        <f t="shared" si="120"/>
        <v>0</v>
      </c>
      <c r="I304" s="117">
        <f t="shared" si="120"/>
        <v>0</v>
      </c>
      <c r="J304" s="117">
        <f t="shared" si="120"/>
        <v>0</v>
      </c>
      <c r="K304" s="117">
        <f t="shared" si="120"/>
        <v>0</v>
      </c>
      <c r="L304" s="117">
        <f t="shared" si="120"/>
        <v>0</v>
      </c>
    </row>
    <row r="305" spans="1:12" hidden="1">
      <c r="A305" s="149">
        <v>31</v>
      </c>
      <c r="B305" s="154"/>
      <c r="C305" s="116" t="s">
        <v>10</v>
      </c>
      <c r="D305" s="117">
        <f t="shared" si="118"/>
        <v>0</v>
      </c>
      <c r="E305" s="117">
        <f>SUM(E306,E308,E310)</f>
        <v>0</v>
      </c>
      <c r="F305" s="117">
        <f>SUM(F306,F308,F310)</f>
        <v>0</v>
      </c>
      <c r="G305" s="117">
        <f t="shared" ref="G305:L305" si="121">SUM(G306,G308,G310)</f>
        <v>0</v>
      </c>
      <c r="H305" s="117">
        <f t="shared" si="121"/>
        <v>0</v>
      </c>
      <c r="I305" s="117">
        <f t="shared" si="121"/>
        <v>0</v>
      </c>
      <c r="J305" s="117">
        <f t="shared" si="121"/>
        <v>0</v>
      </c>
      <c r="K305" s="117">
        <f t="shared" si="121"/>
        <v>0</v>
      </c>
      <c r="L305" s="117">
        <f t="shared" si="121"/>
        <v>0</v>
      </c>
    </row>
    <row r="306" spans="1:12" hidden="1">
      <c r="A306" s="149">
        <v>311</v>
      </c>
      <c r="B306" s="154"/>
      <c r="C306" s="116" t="s">
        <v>11</v>
      </c>
      <c r="D306" s="117">
        <f t="shared" si="118"/>
        <v>0</v>
      </c>
      <c r="E306" s="117">
        <f t="shared" ref="E306:L306" si="122">SUM(E307:E307)</f>
        <v>0</v>
      </c>
      <c r="F306" s="117">
        <f t="shared" si="122"/>
        <v>0</v>
      </c>
      <c r="G306" s="117">
        <f t="shared" si="122"/>
        <v>0</v>
      </c>
      <c r="H306" s="117">
        <f t="shared" si="122"/>
        <v>0</v>
      </c>
      <c r="I306" s="117">
        <f t="shared" si="122"/>
        <v>0</v>
      </c>
      <c r="J306" s="117">
        <f t="shared" si="122"/>
        <v>0</v>
      </c>
      <c r="K306" s="117">
        <f t="shared" si="122"/>
        <v>0</v>
      </c>
      <c r="L306" s="117">
        <f t="shared" si="122"/>
        <v>0</v>
      </c>
    </row>
    <row r="307" spans="1:12" hidden="1">
      <c r="A307" s="149">
        <v>3111</v>
      </c>
      <c r="B307" s="175">
        <v>0</v>
      </c>
      <c r="C307" s="116" t="s">
        <v>124</v>
      </c>
      <c r="D307" s="117">
        <f t="shared" si="118"/>
        <v>0</v>
      </c>
      <c r="E307" s="164"/>
      <c r="F307" s="164"/>
      <c r="G307" s="176"/>
      <c r="H307" s="176"/>
      <c r="I307" s="176"/>
      <c r="J307" s="176"/>
      <c r="K307" s="176"/>
      <c r="L307" s="176"/>
    </row>
    <row r="308" spans="1:12" hidden="1">
      <c r="A308" s="149">
        <v>312</v>
      </c>
      <c r="B308" s="154"/>
      <c r="C308" s="116" t="s">
        <v>128</v>
      </c>
      <c r="D308" s="117">
        <f t="shared" si="118"/>
        <v>0</v>
      </c>
      <c r="E308" s="117">
        <f t="shared" ref="E308:L308" si="123">SUM(E309)</f>
        <v>0</v>
      </c>
      <c r="F308" s="117">
        <f t="shared" si="123"/>
        <v>0</v>
      </c>
      <c r="G308" s="117">
        <f t="shared" si="123"/>
        <v>0</v>
      </c>
      <c r="H308" s="117">
        <f t="shared" si="123"/>
        <v>0</v>
      </c>
      <c r="I308" s="117">
        <f t="shared" si="123"/>
        <v>0</v>
      </c>
      <c r="J308" s="117">
        <f t="shared" si="123"/>
        <v>0</v>
      </c>
      <c r="K308" s="117">
        <f t="shared" si="123"/>
        <v>0</v>
      </c>
      <c r="L308" s="117">
        <f t="shared" si="123"/>
        <v>0</v>
      </c>
    </row>
    <row r="309" spans="1:12" hidden="1">
      <c r="A309" s="149">
        <v>3121</v>
      </c>
      <c r="B309" s="175">
        <v>0</v>
      </c>
      <c r="C309" s="116" t="s">
        <v>128</v>
      </c>
      <c r="D309" s="117">
        <f t="shared" si="118"/>
        <v>0</v>
      </c>
      <c r="E309" s="164"/>
      <c r="F309" s="164"/>
      <c r="G309" s="176"/>
      <c r="H309" s="176"/>
      <c r="I309" s="176"/>
      <c r="J309" s="176"/>
      <c r="K309" s="176"/>
      <c r="L309" s="176"/>
    </row>
    <row r="310" spans="1:12" hidden="1">
      <c r="A310" s="149">
        <v>313</v>
      </c>
      <c r="B310" s="154"/>
      <c r="C310" s="116" t="s">
        <v>12</v>
      </c>
      <c r="D310" s="117">
        <f t="shared" si="118"/>
        <v>0</v>
      </c>
      <c r="E310" s="117">
        <f t="shared" ref="E310:L310" si="124">SUM(E311:E311)</f>
        <v>0</v>
      </c>
      <c r="F310" s="117">
        <f t="shared" si="124"/>
        <v>0</v>
      </c>
      <c r="G310" s="117">
        <f t="shared" si="124"/>
        <v>0</v>
      </c>
      <c r="H310" s="117">
        <f t="shared" si="124"/>
        <v>0</v>
      </c>
      <c r="I310" s="117">
        <f t="shared" si="124"/>
        <v>0</v>
      </c>
      <c r="J310" s="117">
        <f t="shared" si="124"/>
        <v>0</v>
      </c>
      <c r="K310" s="117">
        <f t="shared" si="124"/>
        <v>0</v>
      </c>
      <c r="L310" s="117">
        <f t="shared" si="124"/>
        <v>0</v>
      </c>
    </row>
    <row r="311" spans="1:12" ht="25.5" hidden="1">
      <c r="A311" s="149">
        <v>3132</v>
      </c>
      <c r="B311" s="175">
        <v>0</v>
      </c>
      <c r="C311" s="116" t="s">
        <v>129</v>
      </c>
      <c r="D311" s="117">
        <f t="shared" si="118"/>
        <v>0</v>
      </c>
      <c r="E311" s="164"/>
      <c r="F311" s="164"/>
      <c r="G311" s="176"/>
      <c r="H311" s="176"/>
      <c r="I311" s="176"/>
      <c r="J311" s="176"/>
      <c r="K311" s="176"/>
      <c r="L311" s="176"/>
    </row>
    <row r="312" spans="1:12" hidden="1">
      <c r="A312" s="149">
        <v>32</v>
      </c>
      <c r="B312" s="154"/>
      <c r="C312" s="116" t="s">
        <v>2</v>
      </c>
      <c r="D312" s="117">
        <f t="shared" si="118"/>
        <v>0</v>
      </c>
      <c r="E312" s="117">
        <f t="shared" ref="E312:L312" si="125">SUM(E313,E316,E319)</f>
        <v>0</v>
      </c>
      <c r="F312" s="117">
        <f>SUM(F313,F316,F319)</f>
        <v>0</v>
      </c>
      <c r="G312" s="117">
        <f t="shared" si="125"/>
        <v>0</v>
      </c>
      <c r="H312" s="117">
        <f t="shared" si="125"/>
        <v>0</v>
      </c>
      <c r="I312" s="117">
        <f t="shared" si="125"/>
        <v>0</v>
      </c>
      <c r="J312" s="117">
        <f t="shared" si="125"/>
        <v>0</v>
      </c>
      <c r="K312" s="117">
        <f t="shared" si="125"/>
        <v>0</v>
      </c>
      <c r="L312" s="117">
        <f t="shared" si="125"/>
        <v>0</v>
      </c>
    </row>
    <row r="313" spans="1:12" hidden="1">
      <c r="A313" s="149">
        <v>321</v>
      </c>
      <c r="B313" s="154"/>
      <c r="C313" s="116" t="s">
        <v>4</v>
      </c>
      <c r="D313" s="117">
        <f t="shared" si="118"/>
        <v>0</v>
      </c>
      <c r="E313" s="117">
        <f t="shared" ref="E313:L313" si="126">SUM(E314:E315)</f>
        <v>0</v>
      </c>
      <c r="F313" s="117">
        <f>SUM(F314:F315)</f>
        <v>0</v>
      </c>
      <c r="G313" s="117">
        <f t="shared" si="126"/>
        <v>0</v>
      </c>
      <c r="H313" s="117">
        <f t="shared" si="126"/>
        <v>0</v>
      </c>
      <c r="I313" s="117">
        <f t="shared" si="126"/>
        <v>0</v>
      </c>
      <c r="J313" s="117">
        <f t="shared" si="126"/>
        <v>0</v>
      </c>
      <c r="K313" s="117">
        <f t="shared" si="126"/>
        <v>0</v>
      </c>
      <c r="L313" s="117">
        <f t="shared" si="126"/>
        <v>0</v>
      </c>
    </row>
    <row r="314" spans="1:12" hidden="1">
      <c r="A314" s="149">
        <v>3211</v>
      </c>
      <c r="B314" s="175">
        <v>0</v>
      </c>
      <c r="C314" s="116" t="s">
        <v>98</v>
      </c>
      <c r="D314" s="117">
        <f t="shared" si="118"/>
        <v>0</v>
      </c>
      <c r="E314" s="164"/>
      <c r="F314" s="164"/>
      <c r="G314" s="176"/>
      <c r="H314" s="176"/>
      <c r="I314" s="176"/>
      <c r="J314" s="176"/>
      <c r="K314" s="176"/>
      <c r="L314" s="176"/>
    </row>
    <row r="315" spans="1:12" ht="25.5" hidden="1">
      <c r="A315" s="149">
        <v>3212</v>
      </c>
      <c r="B315" s="175">
        <v>0</v>
      </c>
      <c r="C315" s="116" t="s">
        <v>120</v>
      </c>
      <c r="D315" s="117">
        <f t="shared" si="118"/>
        <v>0</v>
      </c>
      <c r="E315" s="164"/>
      <c r="F315" s="164"/>
      <c r="G315" s="176"/>
      <c r="H315" s="176"/>
      <c r="I315" s="176"/>
      <c r="J315" s="176"/>
      <c r="K315" s="176"/>
      <c r="L315" s="176"/>
    </row>
    <row r="316" spans="1:12" hidden="1">
      <c r="A316" s="149">
        <v>323</v>
      </c>
      <c r="B316" s="154"/>
      <c r="C316" s="116" t="s">
        <v>3</v>
      </c>
      <c r="D316" s="117">
        <f t="shared" si="118"/>
        <v>0</v>
      </c>
      <c r="E316" s="117">
        <f t="shared" ref="E316:L316" si="127">SUM(E317:E318)</f>
        <v>0</v>
      </c>
      <c r="F316" s="117">
        <f>SUM(F317:F318)</f>
        <v>0</v>
      </c>
      <c r="G316" s="117">
        <f t="shared" si="127"/>
        <v>0</v>
      </c>
      <c r="H316" s="117">
        <f t="shared" si="127"/>
        <v>0</v>
      </c>
      <c r="I316" s="117">
        <f t="shared" si="127"/>
        <v>0</v>
      </c>
      <c r="J316" s="117">
        <f t="shared" si="127"/>
        <v>0</v>
      </c>
      <c r="K316" s="117">
        <f t="shared" si="127"/>
        <v>0</v>
      </c>
      <c r="L316" s="117">
        <f t="shared" si="127"/>
        <v>0</v>
      </c>
    </row>
    <row r="317" spans="1:12" hidden="1">
      <c r="A317" s="149">
        <v>3237</v>
      </c>
      <c r="B317" s="175">
        <v>0</v>
      </c>
      <c r="C317" s="116" t="s">
        <v>96</v>
      </c>
      <c r="D317" s="117">
        <f t="shared" si="118"/>
        <v>0</v>
      </c>
      <c r="E317" s="164"/>
      <c r="F317" s="164"/>
      <c r="G317" s="176"/>
      <c r="H317" s="176"/>
      <c r="I317" s="176"/>
      <c r="J317" s="176"/>
      <c r="K317" s="176"/>
      <c r="L317" s="176"/>
    </row>
    <row r="318" spans="1:12" hidden="1">
      <c r="A318" s="149">
        <v>3239</v>
      </c>
      <c r="B318" s="175">
        <v>0</v>
      </c>
      <c r="C318" s="116" t="s">
        <v>112</v>
      </c>
      <c r="D318" s="117">
        <f t="shared" si="118"/>
        <v>0</v>
      </c>
      <c r="E318" s="164"/>
      <c r="F318" s="164"/>
      <c r="G318" s="176"/>
      <c r="H318" s="176"/>
      <c r="I318" s="176"/>
      <c r="J318" s="176"/>
      <c r="K318" s="176"/>
      <c r="L318" s="176"/>
    </row>
    <row r="319" spans="1:12" hidden="1">
      <c r="A319" s="149">
        <v>329</v>
      </c>
      <c r="B319" s="154"/>
      <c r="C319" s="116" t="s">
        <v>7</v>
      </c>
      <c r="D319" s="117">
        <f t="shared" si="118"/>
        <v>0</v>
      </c>
      <c r="E319" s="117">
        <f t="shared" ref="E319:L319" si="128">SUM(E320:E321)</f>
        <v>0</v>
      </c>
      <c r="F319" s="117">
        <f>SUM(F320:F321)</f>
        <v>0</v>
      </c>
      <c r="G319" s="117">
        <f t="shared" si="128"/>
        <v>0</v>
      </c>
      <c r="H319" s="117">
        <f t="shared" si="128"/>
        <v>0</v>
      </c>
      <c r="I319" s="117">
        <f t="shared" si="128"/>
        <v>0</v>
      </c>
      <c r="J319" s="117">
        <f t="shared" si="128"/>
        <v>0</v>
      </c>
      <c r="K319" s="117">
        <f t="shared" si="128"/>
        <v>0</v>
      </c>
      <c r="L319" s="117">
        <f t="shared" si="128"/>
        <v>0</v>
      </c>
    </row>
    <row r="320" spans="1:12" hidden="1">
      <c r="A320" s="149">
        <v>3292</v>
      </c>
      <c r="B320" s="175">
        <v>0</v>
      </c>
      <c r="C320" s="116" t="s">
        <v>113</v>
      </c>
      <c r="D320" s="117">
        <f t="shared" si="118"/>
        <v>0</v>
      </c>
      <c r="E320" s="164"/>
      <c r="F320" s="164"/>
      <c r="G320" s="176"/>
      <c r="H320" s="176"/>
      <c r="I320" s="176"/>
      <c r="J320" s="176"/>
      <c r="K320" s="176"/>
      <c r="L320" s="176"/>
    </row>
    <row r="321" spans="1:12" hidden="1">
      <c r="A321" s="149">
        <v>3293</v>
      </c>
      <c r="B321" s="175">
        <v>0</v>
      </c>
      <c r="C321" s="116" t="s">
        <v>114</v>
      </c>
      <c r="D321" s="117">
        <f t="shared" si="118"/>
        <v>0</v>
      </c>
      <c r="E321" s="164"/>
      <c r="F321" s="164"/>
      <c r="G321" s="176"/>
      <c r="H321" s="176"/>
      <c r="I321" s="176"/>
      <c r="J321" s="176"/>
      <c r="K321" s="176"/>
      <c r="L321" s="176"/>
    </row>
    <row r="322" spans="1:12" hidden="1">
      <c r="A322" s="149"/>
      <c r="B322" s="154"/>
      <c r="C322" s="116"/>
      <c r="D322" s="117"/>
      <c r="E322" s="117"/>
      <c r="F322" s="117"/>
      <c r="G322" s="177"/>
      <c r="H322" s="177"/>
      <c r="I322" s="177"/>
      <c r="J322" s="177"/>
      <c r="K322" s="177"/>
      <c r="L322" s="177"/>
    </row>
    <row r="323" spans="1:12" hidden="1">
      <c r="A323" s="127" t="s">
        <v>171</v>
      </c>
      <c r="B323" s="153"/>
      <c r="C323" s="129" t="s">
        <v>172</v>
      </c>
      <c r="D323" s="137">
        <f t="shared" ref="D323:D340" si="129">SUM(E323:L323)</f>
        <v>0</v>
      </c>
      <c r="E323" s="137">
        <f t="shared" ref="E323:L323" si="130">SUM(E324)</f>
        <v>0</v>
      </c>
      <c r="F323" s="137">
        <f t="shared" si="130"/>
        <v>0</v>
      </c>
      <c r="G323" s="137">
        <f t="shared" si="130"/>
        <v>0</v>
      </c>
      <c r="H323" s="137">
        <f t="shared" si="130"/>
        <v>0</v>
      </c>
      <c r="I323" s="137">
        <f t="shared" si="130"/>
        <v>0</v>
      </c>
      <c r="J323" s="137">
        <f t="shared" si="130"/>
        <v>0</v>
      </c>
      <c r="K323" s="137">
        <f t="shared" si="130"/>
        <v>0</v>
      </c>
      <c r="L323" s="137">
        <f t="shared" si="130"/>
        <v>0</v>
      </c>
    </row>
    <row r="324" spans="1:12" hidden="1">
      <c r="A324" s="149">
        <v>3</v>
      </c>
      <c r="B324" s="154"/>
      <c r="C324" s="116" t="s">
        <v>61</v>
      </c>
      <c r="D324" s="139">
        <f t="shared" si="129"/>
        <v>0</v>
      </c>
      <c r="E324" s="139">
        <f t="shared" ref="E324:L324" si="131">SUM(E338,E332,E325)</f>
        <v>0</v>
      </c>
      <c r="F324" s="139">
        <f>SUM(F338,F332,F325)</f>
        <v>0</v>
      </c>
      <c r="G324" s="139">
        <f t="shared" si="131"/>
        <v>0</v>
      </c>
      <c r="H324" s="139">
        <f t="shared" si="131"/>
        <v>0</v>
      </c>
      <c r="I324" s="139">
        <f t="shared" si="131"/>
        <v>0</v>
      </c>
      <c r="J324" s="139">
        <f t="shared" si="131"/>
        <v>0</v>
      </c>
      <c r="K324" s="139">
        <f t="shared" si="131"/>
        <v>0</v>
      </c>
      <c r="L324" s="139">
        <f t="shared" si="131"/>
        <v>0</v>
      </c>
    </row>
    <row r="325" spans="1:12" hidden="1">
      <c r="A325" s="149">
        <v>31</v>
      </c>
      <c r="B325" s="154"/>
      <c r="C325" s="116" t="s">
        <v>10</v>
      </c>
      <c r="D325" s="139">
        <f t="shared" si="129"/>
        <v>0</v>
      </c>
      <c r="E325" s="139">
        <f t="shared" ref="E325:L325" si="132">SUM(E330,E328,E326)</f>
        <v>0</v>
      </c>
      <c r="F325" s="139">
        <f>SUM(F330,F328,F326)</f>
        <v>0</v>
      </c>
      <c r="G325" s="139">
        <f t="shared" si="132"/>
        <v>0</v>
      </c>
      <c r="H325" s="139">
        <f t="shared" si="132"/>
        <v>0</v>
      </c>
      <c r="I325" s="139">
        <f t="shared" si="132"/>
        <v>0</v>
      </c>
      <c r="J325" s="139">
        <f t="shared" si="132"/>
        <v>0</v>
      </c>
      <c r="K325" s="139">
        <f t="shared" si="132"/>
        <v>0</v>
      </c>
      <c r="L325" s="139">
        <f t="shared" si="132"/>
        <v>0</v>
      </c>
    </row>
    <row r="326" spans="1:12" hidden="1">
      <c r="A326" s="123">
        <v>311</v>
      </c>
      <c r="B326" s="180"/>
      <c r="C326" s="125" t="s">
        <v>11</v>
      </c>
      <c r="D326" s="139">
        <f t="shared" si="129"/>
        <v>0</v>
      </c>
      <c r="E326" s="139">
        <f t="shared" ref="E326:L326" si="133">SUM(E327)</f>
        <v>0</v>
      </c>
      <c r="F326" s="139">
        <f t="shared" si="133"/>
        <v>0</v>
      </c>
      <c r="G326" s="139">
        <f t="shared" si="133"/>
        <v>0</v>
      </c>
      <c r="H326" s="139">
        <f t="shared" si="133"/>
        <v>0</v>
      </c>
      <c r="I326" s="139">
        <f t="shared" si="133"/>
        <v>0</v>
      </c>
      <c r="J326" s="139">
        <f t="shared" si="133"/>
        <v>0</v>
      </c>
      <c r="K326" s="139">
        <f t="shared" si="133"/>
        <v>0</v>
      </c>
      <c r="L326" s="139">
        <f t="shared" si="133"/>
        <v>0</v>
      </c>
    </row>
    <row r="327" spans="1:12" hidden="1">
      <c r="A327" s="123">
        <v>3111</v>
      </c>
      <c r="B327" s="126">
        <v>0</v>
      </c>
      <c r="C327" s="125" t="s">
        <v>124</v>
      </c>
      <c r="D327" s="139">
        <f t="shared" si="129"/>
        <v>0</v>
      </c>
      <c r="E327" s="164"/>
      <c r="F327" s="164"/>
      <c r="G327" s="176"/>
      <c r="H327" s="176"/>
      <c r="I327" s="176"/>
      <c r="J327" s="176"/>
      <c r="K327" s="176"/>
      <c r="L327" s="176"/>
    </row>
    <row r="328" spans="1:12" hidden="1">
      <c r="A328" s="123">
        <v>312</v>
      </c>
      <c r="B328" s="180"/>
      <c r="C328" s="125" t="s">
        <v>128</v>
      </c>
      <c r="D328" s="139">
        <f t="shared" si="129"/>
        <v>0</v>
      </c>
      <c r="E328" s="139">
        <f t="shared" ref="E328:L328" si="134">SUM(E329)</f>
        <v>0</v>
      </c>
      <c r="F328" s="139">
        <f t="shared" si="134"/>
        <v>0</v>
      </c>
      <c r="G328" s="139">
        <f t="shared" si="134"/>
        <v>0</v>
      </c>
      <c r="H328" s="139">
        <f t="shared" si="134"/>
        <v>0</v>
      </c>
      <c r="I328" s="139">
        <f t="shared" si="134"/>
        <v>0</v>
      </c>
      <c r="J328" s="139">
        <f t="shared" si="134"/>
        <v>0</v>
      </c>
      <c r="K328" s="139">
        <f t="shared" si="134"/>
        <v>0</v>
      </c>
      <c r="L328" s="139">
        <f t="shared" si="134"/>
        <v>0</v>
      </c>
    </row>
    <row r="329" spans="1:12" hidden="1">
      <c r="A329" s="123">
        <v>3121</v>
      </c>
      <c r="B329" s="180">
        <v>0</v>
      </c>
      <c r="C329" s="125" t="s">
        <v>128</v>
      </c>
      <c r="D329" s="139">
        <f t="shared" si="129"/>
        <v>0</v>
      </c>
      <c r="E329" s="164"/>
      <c r="F329" s="164"/>
      <c r="G329" s="176"/>
      <c r="H329" s="176"/>
      <c r="I329" s="176"/>
      <c r="J329" s="176"/>
      <c r="K329" s="176"/>
      <c r="L329" s="176"/>
    </row>
    <row r="330" spans="1:12" hidden="1">
      <c r="A330" s="123">
        <v>313</v>
      </c>
      <c r="B330" s="126"/>
      <c r="C330" s="125" t="s">
        <v>12</v>
      </c>
      <c r="D330" s="139">
        <f t="shared" si="129"/>
        <v>0</v>
      </c>
      <c r="E330" s="139">
        <f t="shared" ref="E330:L330" si="135">SUM(E331)</f>
        <v>0</v>
      </c>
      <c r="F330" s="139">
        <f t="shared" si="135"/>
        <v>0</v>
      </c>
      <c r="G330" s="139">
        <f t="shared" si="135"/>
        <v>0</v>
      </c>
      <c r="H330" s="139">
        <f t="shared" si="135"/>
        <v>0</v>
      </c>
      <c r="I330" s="139">
        <f t="shared" si="135"/>
        <v>0</v>
      </c>
      <c r="J330" s="139">
        <f t="shared" si="135"/>
        <v>0</v>
      </c>
      <c r="K330" s="139">
        <f t="shared" si="135"/>
        <v>0</v>
      </c>
      <c r="L330" s="139">
        <f t="shared" si="135"/>
        <v>0</v>
      </c>
    </row>
    <row r="331" spans="1:12" ht="25.5" hidden="1">
      <c r="A331" s="123">
        <v>3132</v>
      </c>
      <c r="B331" s="126">
        <v>0</v>
      </c>
      <c r="C331" s="125" t="s">
        <v>129</v>
      </c>
      <c r="D331" s="139">
        <f t="shared" si="129"/>
        <v>0</v>
      </c>
      <c r="E331" s="164"/>
      <c r="F331" s="164"/>
      <c r="G331" s="176"/>
      <c r="H331" s="176"/>
      <c r="I331" s="176"/>
      <c r="J331" s="176"/>
      <c r="K331" s="176"/>
      <c r="L331" s="176"/>
    </row>
    <row r="332" spans="1:12" hidden="1">
      <c r="A332" s="123">
        <v>32</v>
      </c>
      <c r="B332" s="126"/>
      <c r="C332" s="125" t="s">
        <v>2</v>
      </c>
      <c r="D332" s="139">
        <f t="shared" si="129"/>
        <v>0</v>
      </c>
      <c r="E332" s="139">
        <f t="shared" ref="E332:L332" si="136">SUM(E336,E333)</f>
        <v>0</v>
      </c>
      <c r="F332" s="139">
        <f>SUM(F336,F333)</f>
        <v>0</v>
      </c>
      <c r="G332" s="139">
        <f t="shared" si="136"/>
        <v>0</v>
      </c>
      <c r="H332" s="139">
        <f t="shared" si="136"/>
        <v>0</v>
      </c>
      <c r="I332" s="139">
        <f t="shared" si="136"/>
        <v>0</v>
      </c>
      <c r="J332" s="139">
        <f t="shared" si="136"/>
        <v>0</v>
      </c>
      <c r="K332" s="139">
        <f t="shared" si="136"/>
        <v>0</v>
      </c>
      <c r="L332" s="139">
        <f t="shared" si="136"/>
        <v>0</v>
      </c>
    </row>
    <row r="333" spans="1:12" hidden="1">
      <c r="A333" s="123">
        <v>321</v>
      </c>
      <c r="B333" s="126"/>
      <c r="C333" s="125" t="s">
        <v>4</v>
      </c>
      <c r="D333" s="139">
        <f t="shared" si="129"/>
        <v>0</v>
      </c>
      <c r="E333" s="139">
        <f t="shared" ref="E333:L333" si="137">SUM(E334:E335)</f>
        <v>0</v>
      </c>
      <c r="F333" s="139">
        <f>SUM(F334:F335)</f>
        <v>0</v>
      </c>
      <c r="G333" s="139">
        <f t="shared" si="137"/>
        <v>0</v>
      </c>
      <c r="H333" s="139">
        <f t="shared" si="137"/>
        <v>0</v>
      </c>
      <c r="I333" s="139">
        <f t="shared" si="137"/>
        <v>0</v>
      </c>
      <c r="J333" s="139">
        <f t="shared" si="137"/>
        <v>0</v>
      </c>
      <c r="K333" s="139">
        <f t="shared" si="137"/>
        <v>0</v>
      </c>
      <c r="L333" s="139">
        <f t="shared" si="137"/>
        <v>0</v>
      </c>
    </row>
    <row r="334" spans="1:12" hidden="1">
      <c r="A334" s="123">
        <v>3211</v>
      </c>
      <c r="B334" s="126">
        <v>0</v>
      </c>
      <c r="C334" s="125" t="s">
        <v>98</v>
      </c>
      <c r="D334" s="139">
        <f t="shared" si="129"/>
        <v>0</v>
      </c>
      <c r="E334" s="164"/>
      <c r="F334" s="164"/>
      <c r="G334" s="176"/>
      <c r="H334" s="176"/>
      <c r="I334" s="176"/>
      <c r="J334" s="176"/>
      <c r="K334" s="176"/>
      <c r="L334" s="176"/>
    </row>
    <row r="335" spans="1:12" ht="25.5" hidden="1">
      <c r="A335" s="123">
        <v>3212</v>
      </c>
      <c r="B335" s="126">
        <v>0</v>
      </c>
      <c r="C335" s="125" t="s">
        <v>120</v>
      </c>
      <c r="D335" s="139">
        <f t="shared" si="129"/>
        <v>0</v>
      </c>
      <c r="E335" s="164"/>
      <c r="F335" s="164"/>
      <c r="G335" s="176"/>
      <c r="H335" s="176"/>
      <c r="I335" s="176"/>
      <c r="J335" s="176"/>
      <c r="K335" s="176"/>
      <c r="L335" s="176"/>
    </row>
    <row r="336" spans="1:12" hidden="1">
      <c r="A336" s="123">
        <v>323</v>
      </c>
      <c r="B336" s="126"/>
      <c r="C336" s="125" t="s">
        <v>3</v>
      </c>
      <c r="D336" s="139">
        <f t="shared" si="129"/>
        <v>0</v>
      </c>
      <c r="E336" s="139">
        <f t="shared" ref="E336:L336" si="138">SUM(E337)</f>
        <v>0</v>
      </c>
      <c r="F336" s="139">
        <f t="shared" si="138"/>
        <v>0</v>
      </c>
      <c r="G336" s="139">
        <f t="shared" si="138"/>
        <v>0</v>
      </c>
      <c r="H336" s="139">
        <f t="shared" si="138"/>
        <v>0</v>
      </c>
      <c r="I336" s="139">
        <f t="shared" si="138"/>
        <v>0</v>
      </c>
      <c r="J336" s="139">
        <f t="shared" si="138"/>
        <v>0</v>
      </c>
      <c r="K336" s="139">
        <f t="shared" si="138"/>
        <v>0</v>
      </c>
      <c r="L336" s="139">
        <f t="shared" si="138"/>
        <v>0</v>
      </c>
    </row>
    <row r="337" spans="1:12" hidden="1">
      <c r="A337" s="149">
        <v>3237</v>
      </c>
      <c r="B337" s="175">
        <v>0</v>
      </c>
      <c r="C337" s="116" t="s">
        <v>96</v>
      </c>
      <c r="D337" s="139">
        <f t="shared" si="129"/>
        <v>0</v>
      </c>
      <c r="E337" s="164"/>
      <c r="F337" s="164"/>
      <c r="G337" s="176"/>
      <c r="H337" s="176"/>
      <c r="I337" s="176"/>
      <c r="J337" s="176"/>
      <c r="K337" s="176"/>
      <c r="L337" s="176"/>
    </row>
    <row r="338" spans="1:12" hidden="1">
      <c r="A338" s="149">
        <v>38</v>
      </c>
      <c r="B338" s="175"/>
      <c r="C338" s="116" t="s">
        <v>146</v>
      </c>
      <c r="D338" s="139">
        <f t="shared" si="129"/>
        <v>0</v>
      </c>
      <c r="E338" s="117">
        <f t="shared" ref="E338:L339" si="139">SUM(E339)</f>
        <v>0</v>
      </c>
      <c r="F338" s="117">
        <f t="shared" si="139"/>
        <v>0</v>
      </c>
      <c r="G338" s="117">
        <f t="shared" si="139"/>
        <v>0</v>
      </c>
      <c r="H338" s="117">
        <f t="shared" si="139"/>
        <v>0</v>
      </c>
      <c r="I338" s="117">
        <f t="shared" si="139"/>
        <v>0</v>
      </c>
      <c r="J338" s="117">
        <f t="shared" si="139"/>
        <v>0</v>
      </c>
      <c r="K338" s="117">
        <f t="shared" si="139"/>
        <v>0</v>
      </c>
      <c r="L338" s="117">
        <f t="shared" si="139"/>
        <v>0</v>
      </c>
    </row>
    <row r="339" spans="1:12" hidden="1">
      <c r="A339" s="149">
        <v>381</v>
      </c>
      <c r="B339" s="175"/>
      <c r="C339" s="116" t="s">
        <v>147</v>
      </c>
      <c r="D339" s="139">
        <f t="shared" si="129"/>
        <v>0</v>
      </c>
      <c r="E339" s="117">
        <f t="shared" si="139"/>
        <v>0</v>
      </c>
      <c r="F339" s="117">
        <f t="shared" si="139"/>
        <v>0</v>
      </c>
      <c r="G339" s="117">
        <f t="shared" si="139"/>
        <v>0</v>
      </c>
      <c r="H339" s="117">
        <f t="shared" si="139"/>
        <v>0</v>
      </c>
      <c r="I339" s="117">
        <f t="shared" si="139"/>
        <v>0</v>
      </c>
      <c r="J339" s="117">
        <f t="shared" si="139"/>
        <v>0</v>
      </c>
      <c r="K339" s="117">
        <f t="shared" si="139"/>
        <v>0</v>
      </c>
      <c r="L339" s="117">
        <f t="shared" si="139"/>
        <v>0</v>
      </c>
    </row>
    <row r="340" spans="1:12" hidden="1">
      <c r="A340" s="149">
        <v>3811</v>
      </c>
      <c r="B340" s="175">
        <v>0</v>
      </c>
      <c r="C340" s="116" t="s">
        <v>148</v>
      </c>
      <c r="D340" s="139">
        <f t="shared" si="129"/>
        <v>0</v>
      </c>
      <c r="E340" s="117"/>
      <c r="F340" s="117"/>
      <c r="G340" s="177"/>
      <c r="H340" s="177"/>
      <c r="I340" s="177"/>
      <c r="J340" s="177"/>
      <c r="K340" s="177"/>
      <c r="L340" s="177"/>
    </row>
    <row r="341" spans="1:12" hidden="1">
      <c r="A341" s="149"/>
      <c r="B341" s="175"/>
      <c r="C341" s="116"/>
      <c r="D341" s="139"/>
      <c r="E341" s="117"/>
      <c r="F341" s="117"/>
      <c r="G341" s="177"/>
      <c r="H341" s="177"/>
      <c r="I341" s="177"/>
      <c r="J341" s="177"/>
      <c r="K341" s="177"/>
      <c r="L341" s="177"/>
    </row>
    <row r="342" spans="1:12">
      <c r="A342" s="127" t="s">
        <v>80</v>
      </c>
      <c r="B342" s="153"/>
      <c r="C342" s="129" t="s">
        <v>81</v>
      </c>
      <c r="D342" s="137">
        <f>SUM(E342:L342)</f>
        <v>18100</v>
      </c>
      <c r="E342" s="137">
        <f t="shared" ref="E342:L344" si="140">SUM(E343)</f>
        <v>18100</v>
      </c>
      <c r="F342" s="137">
        <f t="shared" si="140"/>
        <v>0</v>
      </c>
      <c r="G342" s="137">
        <f t="shared" si="140"/>
        <v>0</v>
      </c>
      <c r="H342" s="137">
        <f t="shared" si="140"/>
        <v>0</v>
      </c>
      <c r="I342" s="137">
        <f t="shared" si="140"/>
        <v>0</v>
      </c>
      <c r="J342" s="137">
        <f t="shared" si="140"/>
        <v>0</v>
      </c>
      <c r="K342" s="137">
        <f t="shared" si="140"/>
        <v>0</v>
      </c>
      <c r="L342" s="137">
        <f t="shared" si="140"/>
        <v>0</v>
      </c>
    </row>
    <row r="343" spans="1:12">
      <c r="A343" s="149">
        <v>3</v>
      </c>
      <c r="B343" s="154"/>
      <c r="C343" s="116" t="s">
        <v>61</v>
      </c>
      <c r="D343" s="117">
        <f>SUM(E343:L343)</f>
        <v>18100</v>
      </c>
      <c r="E343" s="117">
        <f t="shared" si="140"/>
        <v>18100</v>
      </c>
      <c r="F343" s="117">
        <f t="shared" si="140"/>
        <v>0</v>
      </c>
      <c r="G343" s="117">
        <f t="shared" si="140"/>
        <v>0</v>
      </c>
      <c r="H343" s="117">
        <f t="shared" si="140"/>
        <v>0</v>
      </c>
      <c r="I343" s="117">
        <f t="shared" si="140"/>
        <v>0</v>
      </c>
      <c r="J343" s="117">
        <f t="shared" si="140"/>
        <v>0</v>
      </c>
      <c r="K343" s="117">
        <f t="shared" si="140"/>
        <v>0</v>
      </c>
      <c r="L343" s="117">
        <f t="shared" si="140"/>
        <v>0</v>
      </c>
    </row>
    <row r="344" spans="1:12">
      <c r="A344" s="149">
        <v>32</v>
      </c>
      <c r="B344" s="154"/>
      <c r="C344" s="116" t="s">
        <v>2</v>
      </c>
      <c r="D344" s="117">
        <f>SUM(E344:L344)</f>
        <v>18100</v>
      </c>
      <c r="E344" s="117">
        <f t="shared" si="140"/>
        <v>18100</v>
      </c>
      <c r="F344" s="117">
        <f t="shared" si="140"/>
        <v>0</v>
      </c>
      <c r="G344" s="117">
        <f t="shared" si="140"/>
        <v>0</v>
      </c>
      <c r="H344" s="117">
        <f t="shared" si="140"/>
        <v>0</v>
      </c>
      <c r="I344" s="117">
        <f t="shared" si="140"/>
        <v>0</v>
      </c>
      <c r="J344" s="117">
        <f t="shared" si="140"/>
        <v>0</v>
      </c>
      <c r="K344" s="117">
        <f t="shared" si="140"/>
        <v>0</v>
      </c>
      <c r="L344" s="117">
        <f t="shared" si="140"/>
        <v>0</v>
      </c>
    </row>
    <row r="345" spans="1:12">
      <c r="A345" s="149">
        <v>322</v>
      </c>
      <c r="B345" s="154"/>
      <c r="C345" s="116" t="s">
        <v>5</v>
      </c>
      <c r="D345" s="117">
        <f>SUM(E345:L345)</f>
        <v>18100</v>
      </c>
      <c r="E345" s="117">
        <f t="shared" ref="E345:L345" si="141">SUM(E346:E346)</f>
        <v>18100</v>
      </c>
      <c r="F345" s="117">
        <f t="shared" si="141"/>
        <v>0</v>
      </c>
      <c r="G345" s="117">
        <f t="shared" si="141"/>
        <v>0</v>
      </c>
      <c r="H345" s="117">
        <f t="shared" si="141"/>
        <v>0</v>
      </c>
      <c r="I345" s="117">
        <f t="shared" si="141"/>
        <v>0</v>
      </c>
      <c r="J345" s="117">
        <f t="shared" si="141"/>
        <v>0</v>
      </c>
      <c r="K345" s="117">
        <f t="shared" si="141"/>
        <v>0</v>
      </c>
      <c r="L345" s="117">
        <f t="shared" si="141"/>
        <v>0</v>
      </c>
    </row>
    <row r="346" spans="1:12" hidden="1">
      <c r="A346" s="149">
        <v>3222</v>
      </c>
      <c r="B346" s="175">
        <v>0</v>
      </c>
      <c r="C346" s="116" t="s">
        <v>102</v>
      </c>
      <c r="D346" s="117">
        <f>SUM(E346:L346)</f>
        <v>18100</v>
      </c>
      <c r="E346" s="164">
        <v>18100</v>
      </c>
      <c r="F346" s="164"/>
      <c r="G346" s="176"/>
      <c r="H346" s="176"/>
      <c r="I346" s="176"/>
      <c r="J346" s="176"/>
      <c r="K346" s="176"/>
      <c r="L346" s="176"/>
    </row>
    <row r="347" spans="1:12" hidden="1">
      <c r="A347" s="149"/>
      <c r="B347" s="175"/>
      <c r="C347" s="116"/>
      <c r="D347" s="117"/>
      <c r="E347" s="117"/>
      <c r="F347" s="117"/>
      <c r="G347" s="177"/>
      <c r="H347" s="177"/>
      <c r="I347" s="177"/>
      <c r="J347" s="177"/>
      <c r="K347" s="177"/>
      <c r="L347" s="177"/>
    </row>
    <row r="348" spans="1:12" hidden="1">
      <c r="A348" s="127" t="s">
        <v>173</v>
      </c>
      <c r="B348" s="153"/>
      <c r="C348" s="129" t="s">
        <v>174</v>
      </c>
      <c r="D348" s="137">
        <f t="shared" ref="D348:D364" si="142">SUM(E348:L348)</f>
        <v>0</v>
      </c>
      <c r="E348" s="137">
        <f t="shared" ref="E348:L348" si="143">SUM(E349)</f>
        <v>0</v>
      </c>
      <c r="F348" s="137">
        <f t="shared" si="143"/>
        <v>0</v>
      </c>
      <c r="G348" s="137">
        <f t="shared" si="143"/>
        <v>0</v>
      </c>
      <c r="H348" s="137">
        <f t="shared" si="143"/>
        <v>0</v>
      </c>
      <c r="I348" s="137">
        <f t="shared" si="143"/>
        <v>0</v>
      </c>
      <c r="J348" s="137">
        <f t="shared" si="143"/>
        <v>0</v>
      </c>
      <c r="K348" s="137">
        <f t="shared" si="143"/>
        <v>0</v>
      </c>
      <c r="L348" s="137">
        <f t="shared" si="143"/>
        <v>0</v>
      </c>
    </row>
    <row r="349" spans="1:12" hidden="1">
      <c r="A349" s="149">
        <v>3</v>
      </c>
      <c r="B349" s="154"/>
      <c r="C349" s="116" t="s">
        <v>61</v>
      </c>
      <c r="D349" s="117">
        <f t="shared" si="142"/>
        <v>0</v>
      </c>
      <c r="E349" s="117">
        <f t="shared" ref="E349:L349" si="144">SUM(E350,E355)</f>
        <v>0</v>
      </c>
      <c r="F349" s="117">
        <f>SUM(F350,F355)</f>
        <v>0</v>
      </c>
      <c r="G349" s="117">
        <f t="shared" si="144"/>
        <v>0</v>
      </c>
      <c r="H349" s="117">
        <f t="shared" si="144"/>
        <v>0</v>
      </c>
      <c r="I349" s="117">
        <f t="shared" si="144"/>
        <v>0</v>
      </c>
      <c r="J349" s="117">
        <f t="shared" si="144"/>
        <v>0</v>
      </c>
      <c r="K349" s="117">
        <f t="shared" si="144"/>
        <v>0</v>
      </c>
      <c r="L349" s="117">
        <f t="shared" si="144"/>
        <v>0</v>
      </c>
    </row>
    <row r="350" spans="1:12" hidden="1">
      <c r="A350" s="149">
        <v>31</v>
      </c>
      <c r="B350" s="154"/>
      <c r="C350" s="116" t="s">
        <v>10</v>
      </c>
      <c r="D350" s="117">
        <f t="shared" si="142"/>
        <v>0</v>
      </c>
      <c r="E350" s="117">
        <f t="shared" ref="E350:L350" si="145">SUM(E351,E353)</f>
        <v>0</v>
      </c>
      <c r="F350" s="117">
        <f>SUM(F351,F353)</f>
        <v>0</v>
      </c>
      <c r="G350" s="117">
        <f t="shared" si="145"/>
        <v>0</v>
      </c>
      <c r="H350" s="117">
        <f t="shared" si="145"/>
        <v>0</v>
      </c>
      <c r="I350" s="117">
        <f t="shared" si="145"/>
        <v>0</v>
      </c>
      <c r="J350" s="117">
        <f t="shared" si="145"/>
        <v>0</v>
      </c>
      <c r="K350" s="117">
        <f t="shared" si="145"/>
        <v>0</v>
      </c>
      <c r="L350" s="117">
        <f t="shared" si="145"/>
        <v>0</v>
      </c>
    </row>
    <row r="351" spans="1:12" hidden="1">
      <c r="A351" s="149">
        <v>311</v>
      </c>
      <c r="B351" s="154"/>
      <c r="C351" s="116" t="s">
        <v>11</v>
      </c>
      <c r="D351" s="117">
        <f t="shared" si="142"/>
        <v>0</v>
      </c>
      <c r="E351" s="117">
        <f t="shared" ref="E351:L351" si="146">SUM(E352)</f>
        <v>0</v>
      </c>
      <c r="F351" s="117">
        <f t="shared" si="146"/>
        <v>0</v>
      </c>
      <c r="G351" s="117">
        <f t="shared" si="146"/>
        <v>0</v>
      </c>
      <c r="H351" s="117">
        <f t="shared" si="146"/>
        <v>0</v>
      </c>
      <c r="I351" s="117">
        <f t="shared" si="146"/>
        <v>0</v>
      </c>
      <c r="J351" s="117">
        <f t="shared" si="146"/>
        <v>0</v>
      </c>
      <c r="K351" s="117">
        <f t="shared" si="146"/>
        <v>0</v>
      </c>
      <c r="L351" s="117">
        <f t="shared" si="146"/>
        <v>0</v>
      </c>
    </row>
    <row r="352" spans="1:12" hidden="1">
      <c r="A352" s="149">
        <v>3111</v>
      </c>
      <c r="B352" s="175">
        <v>0</v>
      </c>
      <c r="C352" s="116" t="s">
        <v>124</v>
      </c>
      <c r="D352" s="117">
        <f t="shared" si="142"/>
        <v>0</v>
      </c>
      <c r="E352" s="164"/>
      <c r="F352" s="164"/>
      <c r="G352" s="176"/>
      <c r="H352" s="176"/>
      <c r="I352" s="176"/>
      <c r="J352" s="176"/>
      <c r="K352" s="176"/>
      <c r="L352" s="176"/>
    </row>
    <row r="353" spans="1:12" hidden="1">
      <c r="A353" s="149">
        <v>313</v>
      </c>
      <c r="B353" s="154"/>
      <c r="C353" s="116" t="s">
        <v>12</v>
      </c>
      <c r="D353" s="117">
        <f t="shared" si="142"/>
        <v>0</v>
      </c>
      <c r="E353" s="117">
        <f t="shared" ref="E353:L353" si="147">SUM(E354:E354)</f>
        <v>0</v>
      </c>
      <c r="F353" s="117">
        <f t="shared" si="147"/>
        <v>0</v>
      </c>
      <c r="G353" s="117">
        <f t="shared" si="147"/>
        <v>0</v>
      </c>
      <c r="H353" s="117">
        <f t="shared" si="147"/>
        <v>0</v>
      </c>
      <c r="I353" s="117">
        <f t="shared" si="147"/>
        <v>0</v>
      </c>
      <c r="J353" s="117">
        <f t="shared" si="147"/>
        <v>0</v>
      </c>
      <c r="K353" s="117">
        <f t="shared" si="147"/>
        <v>0</v>
      </c>
      <c r="L353" s="117">
        <f t="shared" si="147"/>
        <v>0</v>
      </c>
    </row>
    <row r="354" spans="1:12" ht="25.5" hidden="1">
      <c r="A354" s="149">
        <v>3132</v>
      </c>
      <c r="B354" s="175">
        <v>0</v>
      </c>
      <c r="C354" s="116" t="s">
        <v>129</v>
      </c>
      <c r="D354" s="117">
        <f t="shared" si="142"/>
        <v>0</v>
      </c>
      <c r="E354" s="164"/>
      <c r="F354" s="164"/>
      <c r="G354" s="176"/>
      <c r="H354" s="176"/>
      <c r="I354" s="176"/>
      <c r="J354" s="176"/>
      <c r="K354" s="176"/>
      <c r="L354" s="176"/>
    </row>
    <row r="355" spans="1:12" hidden="1">
      <c r="A355" s="149">
        <v>32</v>
      </c>
      <c r="B355" s="154"/>
      <c r="C355" s="116" t="s">
        <v>2</v>
      </c>
      <c r="D355" s="117">
        <f t="shared" si="142"/>
        <v>0</v>
      </c>
      <c r="E355" s="117">
        <f t="shared" ref="E355:L355" si="148">SUM(E356,E359,E362)</f>
        <v>0</v>
      </c>
      <c r="F355" s="117">
        <f>SUM(F356,F359,F362)</f>
        <v>0</v>
      </c>
      <c r="G355" s="117">
        <f t="shared" si="148"/>
        <v>0</v>
      </c>
      <c r="H355" s="117">
        <f t="shared" si="148"/>
        <v>0</v>
      </c>
      <c r="I355" s="117">
        <f t="shared" si="148"/>
        <v>0</v>
      </c>
      <c r="J355" s="117">
        <f t="shared" si="148"/>
        <v>0</v>
      </c>
      <c r="K355" s="117">
        <f t="shared" si="148"/>
        <v>0</v>
      </c>
      <c r="L355" s="117">
        <f t="shared" si="148"/>
        <v>0</v>
      </c>
    </row>
    <row r="356" spans="1:12" hidden="1">
      <c r="A356" s="149">
        <v>322</v>
      </c>
      <c r="B356" s="154"/>
      <c r="C356" s="116" t="s">
        <v>5</v>
      </c>
      <c r="D356" s="117">
        <f t="shared" si="142"/>
        <v>0</v>
      </c>
      <c r="E356" s="117">
        <f t="shared" ref="E356:L356" si="149">SUM(E357:E358)</f>
        <v>0</v>
      </c>
      <c r="F356" s="117">
        <f>SUM(F357:F358)</f>
        <v>0</v>
      </c>
      <c r="G356" s="117">
        <f t="shared" si="149"/>
        <v>0</v>
      </c>
      <c r="H356" s="117">
        <f t="shared" si="149"/>
        <v>0</v>
      </c>
      <c r="I356" s="117">
        <f t="shared" si="149"/>
        <v>0</v>
      </c>
      <c r="J356" s="117">
        <f t="shared" si="149"/>
        <v>0</v>
      </c>
      <c r="K356" s="117">
        <f t="shared" si="149"/>
        <v>0</v>
      </c>
      <c r="L356" s="117">
        <f t="shared" si="149"/>
        <v>0</v>
      </c>
    </row>
    <row r="357" spans="1:12" ht="25.5" hidden="1">
      <c r="A357" s="149">
        <v>3221</v>
      </c>
      <c r="B357" s="175">
        <v>0</v>
      </c>
      <c r="C357" s="116" t="s">
        <v>101</v>
      </c>
      <c r="D357" s="117">
        <f t="shared" si="142"/>
        <v>0</v>
      </c>
      <c r="E357" s="164"/>
      <c r="F357" s="164"/>
      <c r="G357" s="176"/>
      <c r="H357" s="176"/>
      <c r="I357" s="176"/>
      <c r="J357" s="176"/>
      <c r="K357" s="176"/>
      <c r="L357" s="176"/>
    </row>
    <row r="358" spans="1:12" hidden="1">
      <c r="A358" s="149">
        <v>3222</v>
      </c>
      <c r="B358" s="175">
        <v>0</v>
      </c>
      <c r="C358" s="116" t="s">
        <v>102</v>
      </c>
      <c r="D358" s="117">
        <f t="shared" si="142"/>
        <v>0</v>
      </c>
      <c r="E358" s="164"/>
      <c r="F358" s="164"/>
      <c r="G358" s="176"/>
      <c r="H358" s="176"/>
      <c r="I358" s="176"/>
      <c r="J358" s="176"/>
      <c r="K358" s="176"/>
      <c r="L358" s="176"/>
    </row>
    <row r="359" spans="1:12" hidden="1">
      <c r="A359" s="149">
        <v>323</v>
      </c>
      <c r="B359" s="154"/>
      <c r="C359" s="116" t="s">
        <v>3</v>
      </c>
      <c r="D359" s="117">
        <f t="shared" si="142"/>
        <v>0</v>
      </c>
      <c r="E359" s="117">
        <f t="shared" ref="E359:L359" si="150">SUM(E360:E361)</f>
        <v>0</v>
      </c>
      <c r="F359" s="117">
        <f>SUM(F360:F361)</f>
        <v>0</v>
      </c>
      <c r="G359" s="117">
        <f t="shared" si="150"/>
        <v>0</v>
      </c>
      <c r="H359" s="117">
        <f t="shared" si="150"/>
        <v>0</v>
      </c>
      <c r="I359" s="117">
        <f t="shared" si="150"/>
        <v>0</v>
      </c>
      <c r="J359" s="117">
        <f t="shared" si="150"/>
        <v>0</v>
      </c>
      <c r="K359" s="117">
        <f t="shared" si="150"/>
        <v>0</v>
      </c>
      <c r="L359" s="117">
        <f t="shared" si="150"/>
        <v>0</v>
      </c>
    </row>
    <row r="360" spans="1:12" hidden="1">
      <c r="A360" s="149">
        <v>3231</v>
      </c>
      <c r="B360" s="175">
        <v>0</v>
      </c>
      <c r="C360" s="116" t="s">
        <v>106</v>
      </c>
      <c r="D360" s="117">
        <f t="shared" si="142"/>
        <v>0</v>
      </c>
      <c r="E360" s="164"/>
      <c r="F360" s="164"/>
      <c r="G360" s="176"/>
      <c r="H360" s="176"/>
      <c r="I360" s="176"/>
      <c r="J360" s="176"/>
      <c r="K360" s="176"/>
      <c r="L360" s="176"/>
    </row>
    <row r="361" spans="1:12" hidden="1">
      <c r="A361" s="149">
        <v>3233</v>
      </c>
      <c r="B361" s="175">
        <v>0</v>
      </c>
      <c r="C361" s="116" t="s">
        <v>107</v>
      </c>
      <c r="D361" s="117">
        <f t="shared" si="142"/>
        <v>0</v>
      </c>
      <c r="E361" s="164"/>
      <c r="F361" s="164"/>
      <c r="G361" s="176"/>
      <c r="H361" s="176"/>
      <c r="I361" s="176"/>
      <c r="J361" s="176"/>
      <c r="K361" s="176"/>
      <c r="L361" s="176"/>
    </row>
    <row r="362" spans="1:12" hidden="1">
      <c r="A362" s="149">
        <v>329</v>
      </c>
      <c r="B362" s="154"/>
      <c r="C362" s="116" t="s">
        <v>7</v>
      </c>
      <c r="D362" s="117">
        <f t="shared" si="142"/>
        <v>0</v>
      </c>
      <c r="E362" s="117">
        <f t="shared" ref="E362:L362" si="151">SUM(E363:E364)</f>
        <v>0</v>
      </c>
      <c r="F362" s="117">
        <f>SUM(F363:F364)</f>
        <v>0</v>
      </c>
      <c r="G362" s="117">
        <f t="shared" si="151"/>
        <v>0</v>
      </c>
      <c r="H362" s="117">
        <f t="shared" si="151"/>
        <v>0</v>
      </c>
      <c r="I362" s="117">
        <f t="shared" si="151"/>
        <v>0</v>
      </c>
      <c r="J362" s="117">
        <f t="shared" si="151"/>
        <v>0</v>
      </c>
      <c r="K362" s="117">
        <f t="shared" si="151"/>
        <v>0</v>
      </c>
      <c r="L362" s="117">
        <f t="shared" si="151"/>
        <v>0</v>
      </c>
    </row>
    <row r="363" spans="1:12" hidden="1">
      <c r="A363" s="149">
        <v>3293</v>
      </c>
      <c r="B363" s="175">
        <v>0</v>
      </c>
      <c r="C363" s="116" t="s">
        <v>114</v>
      </c>
      <c r="D363" s="117">
        <f t="shared" si="142"/>
        <v>0</v>
      </c>
      <c r="E363" s="164"/>
      <c r="F363" s="164"/>
      <c r="G363" s="176"/>
      <c r="H363" s="176"/>
      <c r="I363" s="176"/>
      <c r="J363" s="176"/>
      <c r="K363" s="176"/>
      <c r="L363" s="176"/>
    </row>
    <row r="364" spans="1:12" hidden="1">
      <c r="A364" s="149">
        <v>3299</v>
      </c>
      <c r="B364" s="175">
        <v>0</v>
      </c>
      <c r="C364" s="116" t="s">
        <v>7</v>
      </c>
      <c r="D364" s="117">
        <f t="shared" si="142"/>
        <v>0</v>
      </c>
      <c r="E364" s="164"/>
      <c r="F364" s="164"/>
      <c r="G364" s="176"/>
      <c r="H364" s="176"/>
      <c r="I364" s="176"/>
      <c r="J364" s="176"/>
      <c r="K364" s="176"/>
      <c r="L364" s="176"/>
    </row>
    <row r="365" spans="1:12" ht="12.75" hidden="1" customHeight="1">
      <c r="A365" s="149"/>
      <c r="B365" s="175"/>
      <c r="C365" s="116"/>
      <c r="D365" s="117"/>
      <c r="E365" s="139"/>
      <c r="F365" s="139"/>
      <c r="G365" s="177"/>
      <c r="H365" s="177"/>
      <c r="I365" s="177"/>
      <c r="J365" s="177"/>
      <c r="K365" s="177"/>
      <c r="L365" s="177"/>
    </row>
    <row r="366" spans="1:12" ht="12.75" hidden="1" customHeight="1">
      <c r="C366" s="156"/>
    </row>
    <row r="367" spans="1:12" ht="10.5" customHeight="1">
      <c r="C367" s="156"/>
    </row>
    <row r="368" spans="1:12">
      <c r="C368" s="156"/>
    </row>
  </sheetData>
  <mergeCells count="2">
    <mergeCell ref="A1:L1"/>
    <mergeCell ref="A4:C4"/>
  </mergeCells>
  <conditionalFormatting sqref="A47 A25:B46 A69:A76">
    <cfRule type="cellIs" dxfId="4" priority="6" stopIfTrue="1" operator="equal">
      <formula>4126</formula>
    </cfRule>
  </conditionalFormatting>
  <conditionalFormatting sqref="A207 A282:A288 A293:A347 A109:B206">
    <cfRule type="cellIs" dxfId="3" priority="4" stopIfTrue="1" operator="equal">
      <formula>4126</formula>
    </cfRule>
  </conditionalFormatting>
  <conditionalFormatting sqref="A348:A365">
    <cfRule type="cellIs" dxfId="2" priority="3" stopIfTrue="1" operator="equal">
      <formula>4126</formula>
    </cfRule>
  </conditionalFormatting>
  <conditionalFormatting sqref="A207 A282:A288 A293:A347 A109:B206">
    <cfRule type="cellIs" dxfId="1" priority="2" stopIfTrue="1" operator="equal">
      <formula>4126</formula>
    </cfRule>
  </conditionalFormatting>
  <conditionalFormatting sqref="A348:A364">
    <cfRule type="cellIs" dxfId="0" priority="1" stopIfTrue="1" operator="equal">
      <formula>4126</formula>
    </cfRule>
  </conditionalFormatting>
  <pageMargins left="0" right="0" top="0" bottom="0.31496062992125984" header="0" footer="0"/>
  <pageSetup paperSize="9" scale="85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3</vt:i4>
      </vt:variant>
    </vt:vector>
  </HeadingPairs>
  <TitlesOfParts>
    <vt:vector size="6" baseType="lpstr">
      <vt:lpstr>opći dio</vt:lpstr>
      <vt:lpstr>plan prihoda</vt:lpstr>
      <vt:lpstr>plan rashoda</vt:lpstr>
      <vt:lpstr>'plan rashoda'!Ispis_naslova</vt:lpstr>
      <vt:lpstr>'opći dio'!Podrucje_ispisa</vt:lpstr>
      <vt:lpstr>'plan prihoda'!Podrucje_ispisa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2020-01-10T13:29:02Z</dcterms:modified>
</cp:coreProperties>
</file>